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事业招聘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<sst xmlns="http://schemas.openxmlformats.org/spreadsheetml/2006/main" count="157" uniqueCount="157">
  <si>
    <r>
      <rPr>
        <sz val="16"/>
        <color theme="1"/>
        <rFont val="方正小标宋简体"/>
        <charset val="134"/>
      </rPr>
      <t>襄垣县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年公开招聘事业单位工作人员资格复审花名表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</si>
  <si>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</si>
  <si>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</si>
  <si>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</si>
  <si>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报考岗位</t>
    </r>
  </si>
  <si>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</si>
  <si>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备注</t>
    </r>
  </si>
  <si>
    <r>
      <rPr>
        <sz val="12"/>
        <rFont val="宋体"/>
        <charset val="134"/>
      </rPr>
      <t>陈圆圆</t>
    </r>
  </si>
  <si>
    <r>
      <rPr>
        <sz val="11"/>
        <color theme="1"/>
        <rFont val="宋体"/>
        <charset val="134"/>
      </rPr>
      <t>到村（社区）工作大学生</t>
    </r>
    <r>
      <rPr>
        <sz val="11"/>
        <color theme="1"/>
        <rFont val="Times New Roman"/>
        <charset val="134"/>
      </rPr>
      <t>Z01</t>
    </r>
  </si>
  <si>
    <r>
      <rPr>
        <sz val="12"/>
        <rFont val="宋体"/>
        <charset val="134"/>
      </rPr>
      <t>王晨</t>
    </r>
  </si>
  <si>
    <r>
      <rPr>
        <sz val="12"/>
        <rFont val="宋体"/>
        <charset val="134"/>
      </rPr>
      <t>白一帆</t>
    </r>
  </si>
  <si>
    <r>
      <rPr>
        <sz val="12"/>
        <rFont val="宋体"/>
        <charset val="134"/>
      </rPr>
      <t>高宇</t>
    </r>
  </si>
  <si>
    <r>
      <rPr>
        <sz val="12"/>
        <rFont val="宋体"/>
        <charset val="134"/>
      </rPr>
      <t>赵栋</t>
    </r>
  </si>
  <si>
    <r>
      <rPr>
        <sz val="12"/>
        <rFont val="宋体"/>
        <charset val="134"/>
      </rPr>
      <t>郝乃奇</t>
    </r>
  </si>
  <si>
    <r>
      <rPr>
        <sz val="12"/>
        <rFont val="宋体"/>
        <charset val="134"/>
      </rPr>
      <t>王伟</t>
    </r>
  </si>
  <si>
    <r>
      <rPr>
        <sz val="12"/>
        <rFont val="宋体"/>
        <charset val="134"/>
      </rPr>
      <t>李静</t>
    </r>
  </si>
  <si>
    <r>
      <rPr>
        <sz val="12"/>
        <rFont val="宋体"/>
        <charset val="134"/>
      </rPr>
      <t>魏亚娜</t>
    </r>
  </si>
  <si>
    <r>
      <rPr>
        <sz val="12"/>
        <rFont val="宋体"/>
        <charset val="134"/>
      </rPr>
      <t>曹智强</t>
    </r>
  </si>
  <si>
    <r>
      <rPr>
        <sz val="12"/>
        <rFont val="宋体"/>
        <charset val="134"/>
      </rPr>
      <t>程堃</t>
    </r>
  </si>
  <si>
    <r>
      <rPr>
        <sz val="12"/>
        <rFont val="宋体"/>
        <charset val="134"/>
      </rPr>
      <t>段梦泽</t>
    </r>
  </si>
  <si>
    <r>
      <rPr>
        <sz val="12"/>
        <rFont val="宋体"/>
        <charset val="134"/>
      </rPr>
      <t>申炜雁</t>
    </r>
  </si>
  <si>
    <r>
      <rPr>
        <sz val="12"/>
        <rFont val="宋体"/>
        <charset val="134"/>
      </rPr>
      <t>乔臻</t>
    </r>
  </si>
  <si>
    <r>
      <rPr>
        <sz val="12"/>
        <rFont val="宋体"/>
        <charset val="134"/>
      </rPr>
      <t>王浩然</t>
    </r>
  </si>
  <si>
    <r>
      <rPr>
        <sz val="12"/>
        <rFont val="宋体"/>
        <charset val="134"/>
      </rPr>
      <t>李宇</t>
    </r>
  </si>
  <si>
    <r>
      <rPr>
        <sz val="12"/>
        <rFont val="宋体"/>
        <charset val="134"/>
      </rPr>
      <t>李昊真</t>
    </r>
  </si>
  <si>
    <r>
      <rPr>
        <sz val="12"/>
        <rFont val="宋体"/>
        <charset val="134"/>
      </rPr>
      <t>郭梦佳</t>
    </r>
  </si>
  <si>
    <r>
      <rPr>
        <sz val="12"/>
        <rFont val="宋体"/>
        <charset val="134"/>
      </rPr>
      <t>邱欣爻</t>
    </r>
  </si>
  <si>
    <r>
      <rPr>
        <sz val="11"/>
        <color theme="1"/>
        <rFont val="宋体"/>
        <charset val="134"/>
      </rPr>
      <t>到村（社区）工作大学生</t>
    </r>
    <r>
      <rPr>
        <sz val="11"/>
        <color theme="1"/>
        <rFont val="Times New Roman"/>
        <charset val="134"/>
      </rPr>
      <t>Z02</t>
    </r>
  </si>
  <si>
    <r>
      <rPr>
        <sz val="12"/>
        <rFont val="宋体"/>
        <charset val="134"/>
      </rPr>
      <t>原雅宁</t>
    </r>
  </si>
  <si>
    <r>
      <rPr>
        <sz val="12"/>
        <rFont val="宋体"/>
        <charset val="134"/>
      </rPr>
      <t>苗泽奇</t>
    </r>
  </si>
  <si>
    <r>
      <rPr>
        <sz val="12"/>
        <rFont val="宋体"/>
        <charset val="134"/>
      </rPr>
      <t>韦坤</t>
    </r>
  </si>
  <si>
    <r>
      <rPr>
        <sz val="12"/>
        <rFont val="宋体"/>
        <charset val="134"/>
      </rPr>
      <t>王文静</t>
    </r>
  </si>
  <si>
    <r>
      <rPr>
        <sz val="12"/>
        <rFont val="宋体"/>
        <charset val="134"/>
      </rPr>
      <t>宋晨辉</t>
    </r>
  </si>
  <si>
    <r>
      <rPr>
        <sz val="12"/>
        <rFont val="宋体"/>
        <charset val="134"/>
      </rPr>
      <t>李济扬</t>
    </r>
  </si>
  <si>
    <r>
      <rPr>
        <sz val="12"/>
        <rFont val="宋体"/>
        <charset val="134"/>
      </rPr>
      <t>贾日萌</t>
    </r>
  </si>
  <si>
    <r>
      <rPr>
        <sz val="12"/>
        <rFont val="宋体"/>
        <charset val="134"/>
      </rPr>
      <t>任柳燕</t>
    </r>
  </si>
  <si>
    <r>
      <rPr>
        <sz val="12"/>
        <rFont val="宋体"/>
        <charset val="134"/>
      </rPr>
      <t>宋航郅</t>
    </r>
  </si>
  <si>
    <r>
      <rPr>
        <sz val="12"/>
        <rFont val="宋体"/>
        <charset val="134"/>
      </rPr>
      <t>李周茹</t>
    </r>
  </si>
  <si>
    <r>
      <rPr>
        <sz val="12"/>
        <rFont val="宋体"/>
        <charset val="134"/>
      </rPr>
      <t>张钰佳</t>
    </r>
  </si>
  <si>
    <r>
      <rPr>
        <sz val="12"/>
        <rFont val="宋体"/>
        <charset val="134"/>
      </rPr>
      <t>李欣楠</t>
    </r>
  </si>
  <si>
    <r>
      <rPr>
        <sz val="12"/>
        <rFont val="宋体"/>
        <charset val="134"/>
      </rPr>
      <t>霍辉</t>
    </r>
  </si>
  <si>
    <r>
      <rPr>
        <sz val="12"/>
        <rFont val="宋体"/>
        <charset val="134"/>
      </rPr>
      <t>崔艺璠</t>
    </r>
  </si>
  <si>
    <r>
      <rPr>
        <sz val="12"/>
        <rFont val="宋体"/>
        <charset val="134"/>
      </rPr>
      <t>王晓晨</t>
    </r>
  </si>
  <si>
    <r>
      <rPr>
        <sz val="12"/>
        <rFont val="宋体"/>
        <charset val="134"/>
      </rPr>
      <t>王宇晶</t>
    </r>
  </si>
  <si>
    <r>
      <rPr>
        <sz val="12"/>
        <rFont val="宋体"/>
        <charset val="134"/>
      </rPr>
      <t>马昕</t>
    </r>
  </si>
  <si>
    <r>
      <rPr>
        <sz val="12"/>
        <rFont val="宋体"/>
        <charset val="134"/>
      </rPr>
      <t>侯梦莎</t>
    </r>
  </si>
  <si>
    <r>
      <rPr>
        <sz val="11"/>
        <color theme="1"/>
        <rFont val="宋体"/>
        <charset val="134"/>
      </rPr>
      <t>县物资储备和价格服务中心</t>
    </r>
    <r>
      <rPr>
        <sz val="11"/>
        <color theme="1"/>
        <rFont val="Times New Roman"/>
        <charset val="134"/>
      </rPr>
      <t>Z03</t>
    </r>
  </si>
  <si>
    <r>
      <rPr>
        <sz val="12"/>
        <rFont val="宋体"/>
        <charset val="134"/>
      </rPr>
      <t>郭瑶琴</t>
    </r>
  </si>
  <si>
    <r>
      <rPr>
        <sz val="12"/>
        <rFont val="宋体"/>
        <charset val="134"/>
      </rPr>
      <t>吴雅丽</t>
    </r>
  </si>
  <si>
    <r>
      <rPr>
        <sz val="12"/>
        <rFont val="宋体"/>
        <charset val="134"/>
      </rPr>
      <t>张重杰</t>
    </r>
  </si>
  <si>
    <r>
      <rPr>
        <sz val="12"/>
        <rFont val="宋体"/>
        <charset val="134"/>
      </rPr>
      <t>秦梦静</t>
    </r>
  </si>
  <si>
    <r>
      <rPr>
        <sz val="12"/>
        <rFont val="宋体"/>
        <charset val="134"/>
      </rPr>
      <t>晋蓉</t>
    </r>
  </si>
  <si>
    <r>
      <rPr>
        <sz val="12"/>
        <rFont val="宋体"/>
        <charset val="134"/>
      </rPr>
      <t>李昇叡</t>
    </r>
  </si>
  <si>
    <r>
      <rPr>
        <sz val="11"/>
        <color theme="1"/>
        <rFont val="宋体"/>
        <charset val="134"/>
      </rPr>
      <t>县项目推进中心</t>
    </r>
    <r>
      <rPr>
        <sz val="11"/>
        <color theme="1"/>
        <rFont val="Times New Roman"/>
        <charset val="134"/>
      </rPr>
      <t>Z04</t>
    </r>
  </si>
  <si>
    <r>
      <rPr>
        <sz val="12"/>
        <rFont val="宋体"/>
        <charset val="134"/>
      </rPr>
      <t>刘玉杰</t>
    </r>
  </si>
  <si>
    <r>
      <rPr>
        <sz val="12"/>
        <rFont val="宋体"/>
        <charset val="134"/>
      </rPr>
      <t>吴霖源</t>
    </r>
  </si>
  <si>
    <r>
      <rPr>
        <sz val="12"/>
        <rFont val="宋体"/>
        <charset val="134"/>
      </rPr>
      <t>石阳琪</t>
    </r>
  </si>
  <si>
    <r>
      <rPr>
        <sz val="12"/>
        <rFont val="宋体"/>
        <charset val="134"/>
      </rPr>
      <t>范欣</t>
    </r>
  </si>
  <si>
    <r>
      <rPr>
        <sz val="12"/>
        <rFont val="宋体"/>
        <charset val="134"/>
      </rPr>
      <t>常锐兵</t>
    </r>
  </si>
  <si>
    <r>
      <rPr>
        <sz val="12"/>
        <rFont val="宋体"/>
        <charset val="134"/>
      </rPr>
      <t>梁桂丹</t>
    </r>
  </si>
  <si>
    <r>
      <rPr>
        <sz val="11"/>
        <color theme="1"/>
        <rFont val="宋体"/>
        <charset val="134"/>
      </rPr>
      <t>县自然资源综合服务中心</t>
    </r>
    <r>
      <rPr>
        <sz val="11"/>
        <color theme="1"/>
        <rFont val="Times New Roman"/>
        <charset val="134"/>
      </rPr>
      <t>Z05</t>
    </r>
  </si>
  <si>
    <r>
      <rPr>
        <sz val="12"/>
        <rFont val="宋体"/>
        <charset val="134"/>
      </rPr>
      <t>周建京</t>
    </r>
  </si>
  <si>
    <r>
      <rPr>
        <sz val="12"/>
        <rFont val="宋体"/>
        <charset val="134"/>
      </rPr>
      <t>傅宇婷</t>
    </r>
  </si>
  <si>
    <r>
      <rPr>
        <sz val="12"/>
        <rFont val="宋体"/>
        <charset val="134"/>
      </rPr>
      <t>张嘉驿</t>
    </r>
  </si>
  <si>
    <r>
      <rPr>
        <sz val="12"/>
        <rFont val="宋体"/>
        <charset val="134"/>
      </rPr>
      <t>赵泽雨</t>
    </r>
  </si>
  <si>
    <r>
      <rPr>
        <sz val="12"/>
        <rFont val="宋体"/>
        <charset val="134"/>
      </rPr>
      <t>郝沛林</t>
    </r>
  </si>
  <si>
    <r>
      <rPr>
        <sz val="12"/>
        <rFont val="宋体"/>
        <charset val="134"/>
      </rPr>
      <t>王璐瑶</t>
    </r>
  </si>
  <si>
    <r>
      <rPr>
        <sz val="11"/>
        <color theme="1"/>
        <rFont val="宋体"/>
        <charset val="134"/>
      </rPr>
      <t>县人大代表联络中心</t>
    </r>
    <r>
      <rPr>
        <sz val="11"/>
        <color theme="1"/>
        <rFont val="Times New Roman"/>
        <charset val="134"/>
      </rPr>
      <t>Z06</t>
    </r>
  </si>
  <si>
    <r>
      <rPr>
        <sz val="12"/>
        <rFont val="宋体"/>
        <charset val="134"/>
      </rPr>
      <t>郝文静</t>
    </r>
  </si>
  <si>
    <r>
      <rPr>
        <sz val="12"/>
        <rFont val="宋体"/>
        <charset val="134"/>
      </rPr>
      <t>王腾瑞</t>
    </r>
  </si>
  <si>
    <r>
      <rPr>
        <sz val="12"/>
        <rFont val="宋体"/>
        <charset val="134"/>
      </rPr>
      <t>张亚敏</t>
    </r>
  </si>
  <si>
    <r>
      <rPr>
        <sz val="11"/>
        <color theme="1"/>
        <rFont val="宋体"/>
        <charset val="134"/>
      </rPr>
      <t>县教育系统（小学）</t>
    </r>
    <r>
      <rPr>
        <sz val="11"/>
        <color theme="1"/>
        <rFont val="Times New Roman"/>
        <charset val="134"/>
      </rPr>
      <t>Z07</t>
    </r>
  </si>
  <si>
    <r>
      <rPr>
        <sz val="12"/>
        <rFont val="宋体"/>
        <charset val="134"/>
      </rPr>
      <t>杜宇韬</t>
    </r>
  </si>
  <si>
    <r>
      <rPr>
        <sz val="12"/>
        <rFont val="宋体"/>
        <charset val="134"/>
      </rPr>
      <t>曹昕宇</t>
    </r>
  </si>
  <si>
    <r>
      <rPr>
        <sz val="12"/>
        <rFont val="宋体"/>
        <charset val="134"/>
      </rPr>
      <t>张丽娜</t>
    </r>
  </si>
  <si>
    <r>
      <rPr>
        <sz val="12"/>
        <rFont val="宋体"/>
        <charset val="134"/>
      </rPr>
      <t>田育灵</t>
    </r>
  </si>
  <si>
    <r>
      <rPr>
        <sz val="12"/>
        <rFont val="宋体"/>
        <charset val="134"/>
      </rPr>
      <t>李歌</t>
    </r>
  </si>
  <si>
    <r>
      <rPr>
        <sz val="12"/>
        <rFont val="宋体"/>
        <charset val="134"/>
      </rPr>
      <t>杜梦倩</t>
    </r>
  </si>
  <si>
    <r>
      <rPr>
        <sz val="12"/>
        <rFont val="宋体"/>
        <charset val="134"/>
      </rPr>
      <t>程科绣</t>
    </r>
  </si>
  <si>
    <r>
      <rPr>
        <sz val="12"/>
        <rFont val="宋体"/>
        <charset val="134"/>
      </rPr>
      <t>陈怡萱</t>
    </r>
  </si>
  <si>
    <r>
      <rPr>
        <sz val="12"/>
        <rFont val="宋体"/>
        <charset val="134"/>
      </rPr>
      <t>潘佳乐</t>
    </r>
  </si>
  <si>
    <r>
      <rPr>
        <sz val="12"/>
        <rFont val="宋体"/>
        <charset val="134"/>
      </rPr>
      <t>李超君</t>
    </r>
  </si>
  <si>
    <r>
      <rPr>
        <sz val="12"/>
        <rFont val="宋体"/>
        <charset val="134"/>
      </rPr>
      <t>甄铭</t>
    </r>
  </si>
  <si>
    <r>
      <rPr>
        <sz val="12"/>
        <rFont val="宋体"/>
        <charset val="134"/>
      </rPr>
      <t>申威</t>
    </r>
  </si>
  <si>
    <r>
      <rPr>
        <sz val="12"/>
        <rFont val="宋体"/>
        <charset val="134"/>
      </rPr>
      <t>段嘉琪</t>
    </r>
  </si>
  <si>
    <r>
      <rPr>
        <sz val="12"/>
        <rFont val="宋体"/>
        <charset val="134"/>
      </rPr>
      <t>宋雨竹</t>
    </r>
  </si>
  <si>
    <r>
      <rPr>
        <sz val="12"/>
        <rFont val="宋体"/>
        <charset val="134"/>
      </rPr>
      <t>许钰婷</t>
    </r>
  </si>
  <si>
    <r>
      <rPr>
        <sz val="12"/>
        <rFont val="宋体"/>
        <charset val="134"/>
      </rPr>
      <t>胡宇冰</t>
    </r>
  </si>
  <si>
    <r>
      <rPr>
        <sz val="12"/>
        <rFont val="宋体"/>
        <charset val="134"/>
      </rPr>
      <t>王贝贝</t>
    </r>
  </si>
  <si>
    <r>
      <rPr>
        <sz val="12"/>
        <rFont val="宋体"/>
        <charset val="134"/>
      </rPr>
      <t>平泽逍</t>
    </r>
  </si>
  <si>
    <r>
      <rPr>
        <sz val="12"/>
        <rFont val="宋体"/>
        <charset val="134"/>
      </rPr>
      <t>赵佳琪</t>
    </r>
  </si>
  <si>
    <r>
      <rPr>
        <sz val="12"/>
        <rFont val="宋体"/>
        <charset val="134"/>
      </rPr>
      <t>史煜茹</t>
    </r>
  </si>
  <si>
    <r>
      <rPr>
        <sz val="12"/>
        <rFont val="宋体"/>
        <charset val="134"/>
      </rPr>
      <t>赵紫伟</t>
    </r>
  </si>
  <si>
    <r>
      <rPr>
        <sz val="12"/>
        <rFont val="宋体"/>
        <charset val="134"/>
      </rPr>
      <t>韩丽霞</t>
    </r>
  </si>
  <si>
    <r>
      <rPr>
        <sz val="12"/>
        <rFont val="宋体"/>
        <charset val="134"/>
      </rPr>
      <t>赵佳鑫</t>
    </r>
  </si>
  <si>
    <r>
      <rPr>
        <sz val="12"/>
        <rFont val="宋体"/>
        <charset val="134"/>
      </rPr>
      <t>牛佳锡</t>
    </r>
  </si>
  <si>
    <r>
      <rPr>
        <sz val="12"/>
        <rFont val="宋体"/>
        <charset val="134"/>
      </rPr>
      <t>岳慧玲</t>
    </r>
  </si>
  <si>
    <r>
      <rPr>
        <sz val="12"/>
        <rFont val="宋体"/>
        <charset val="134"/>
      </rPr>
      <t>韩坤坤</t>
    </r>
  </si>
  <si>
    <r>
      <rPr>
        <sz val="12"/>
        <rFont val="宋体"/>
        <charset val="134"/>
      </rPr>
      <t>牛卓颖</t>
    </r>
  </si>
  <si>
    <r>
      <rPr>
        <sz val="12"/>
        <rFont val="宋体"/>
        <charset val="134"/>
      </rPr>
      <t>史丽芳</t>
    </r>
  </si>
  <si>
    <r>
      <rPr>
        <sz val="12"/>
        <rFont val="宋体"/>
        <charset val="134"/>
      </rPr>
      <t>杨雅倩</t>
    </r>
  </si>
  <si>
    <r>
      <rPr>
        <sz val="12"/>
        <rFont val="宋体"/>
        <charset val="134"/>
      </rPr>
      <t>宋子欣</t>
    </r>
  </si>
  <si>
    <r>
      <rPr>
        <sz val="12"/>
        <rFont val="宋体"/>
        <charset val="134"/>
      </rPr>
      <t>安晓燕</t>
    </r>
  </si>
  <si>
    <r>
      <rPr>
        <sz val="12"/>
        <rFont val="宋体"/>
        <charset val="134"/>
      </rPr>
      <t>李萌佳</t>
    </r>
  </si>
  <si>
    <r>
      <rPr>
        <sz val="12"/>
        <rFont val="宋体"/>
        <charset val="134"/>
      </rPr>
      <t>张晓祯</t>
    </r>
  </si>
  <si>
    <r>
      <rPr>
        <sz val="12"/>
        <rFont val="宋体"/>
        <charset val="134"/>
      </rPr>
      <t>李哲臣</t>
    </r>
  </si>
  <si>
    <r>
      <rPr>
        <sz val="12"/>
        <rFont val="宋体"/>
        <charset val="134"/>
      </rPr>
      <t>平艳君</t>
    </r>
  </si>
  <si>
    <r>
      <rPr>
        <sz val="12"/>
        <rFont val="宋体"/>
        <charset val="134"/>
      </rPr>
      <t>赵佳梅</t>
    </r>
  </si>
  <si>
    <r>
      <rPr>
        <sz val="12"/>
        <rFont val="宋体"/>
        <charset val="134"/>
      </rPr>
      <t>李欣</t>
    </r>
  </si>
  <si>
    <r>
      <rPr>
        <sz val="12"/>
        <rFont val="宋体"/>
        <charset val="134"/>
      </rPr>
      <t>段晓瑞</t>
    </r>
  </si>
  <si>
    <r>
      <rPr>
        <sz val="12"/>
        <rFont val="宋体"/>
        <charset val="134"/>
      </rPr>
      <t>马逸敏</t>
    </r>
  </si>
  <si>
    <r>
      <rPr>
        <sz val="12"/>
        <rFont val="宋体"/>
        <charset val="134"/>
      </rPr>
      <t>孙思南</t>
    </r>
  </si>
  <si>
    <r>
      <rPr>
        <sz val="12"/>
        <rFont val="宋体"/>
        <charset val="134"/>
      </rPr>
      <t>王星懿</t>
    </r>
  </si>
  <si>
    <r>
      <rPr>
        <sz val="12"/>
        <rFont val="宋体"/>
        <charset val="134"/>
      </rPr>
      <t>王瑾如</t>
    </r>
  </si>
  <si>
    <r>
      <rPr>
        <sz val="11"/>
        <color theme="1"/>
        <rFont val="宋体"/>
        <charset val="134"/>
      </rPr>
      <t>县教育系统（小学）</t>
    </r>
    <r>
      <rPr>
        <sz val="11"/>
        <color theme="1"/>
        <rFont val="Times New Roman"/>
        <charset val="134"/>
      </rPr>
      <t>Z09</t>
    </r>
  </si>
  <si>
    <r>
      <rPr>
        <sz val="12"/>
        <rFont val="宋体"/>
        <charset val="134"/>
      </rPr>
      <t>秦蕊</t>
    </r>
  </si>
  <si>
    <r>
      <rPr>
        <sz val="12"/>
        <rFont val="宋体"/>
        <charset val="134"/>
      </rPr>
      <t>郝聪慧</t>
    </r>
  </si>
  <si>
    <r>
      <rPr>
        <sz val="12"/>
        <rFont val="宋体"/>
        <charset val="134"/>
      </rPr>
      <t>郝燕婷</t>
    </r>
  </si>
  <si>
    <r>
      <rPr>
        <sz val="12"/>
        <rFont val="宋体"/>
        <charset val="134"/>
      </rPr>
      <t>史超</t>
    </r>
  </si>
  <si>
    <r>
      <rPr>
        <sz val="12"/>
        <rFont val="宋体"/>
        <charset val="134"/>
      </rPr>
      <t>王冰钰</t>
    </r>
  </si>
  <si>
    <r>
      <rPr>
        <sz val="12"/>
        <rFont val="宋体"/>
        <charset val="134"/>
      </rPr>
      <t>原晓宇</t>
    </r>
  </si>
  <si>
    <r>
      <rPr>
        <sz val="12"/>
        <rFont val="宋体"/>
        <charset val="134"/>
      </rPr>
      <t>田震</t>
    </r>
  </si>
  <si>
    <r>
      <rPr>
        <sz val="12"/>
        <rFont val="宋体"/>
        <charset val="134"/>
      </rPr>
      <t>王丹</t>
    </r>
  </si>
  <si>
    <r>
      <rPr>
        <sz val="12"/>
        <rFont val="宋体"/>
        <charset val="134"/>
      </rPr>
      <t>张雅婷</t>
    </r>
  </si>
  <si>
    <r>
      <rPr>
        <sz val="12"/>
        <rFont val="宋体"/>
        <charset val="134"/>
      </rPr>
      <t>何静</t>
    </r>
  </si>
  <si>
    <r>
      <rPr>
        <sz val="12"/>
        <rFont val="宋体"/>
        <charset val="134"/>
      </rPr>
      <t>刘彦宏</t>
    </r>
  </si>
  <si>
    <r>
      <rPr>
        <sz val="12"/>
        <rFont val="宋体"/>
        <charset val="134"/>
      </rPr>
      <t>刘婷</t>
    </r>
  </si>
  <si>
    <r>
      <rPr>
        <sz val="12"/>
        <rFont val="宋体"/>
        <charset val="134"/>
      </rPr>
      <t>王鑫蕾</t>
    </r>
  </si>
  <si>
    <r>
      <rPr>
        <sz val="12"/>
        <rFont val="宋体"/>
        <charset val="134"/>
      </rPr>
      <t>申梦梦</t>
    </r>
  </si>
  <si>
    <r>
      <rPr>
        <sz val="12"/>
        <rFont val="宋体"/>
        <charset val="134"/>
      </rPr>
      <t>任茜</t>
    </r>
  </si>
  <si>
    <r>
      <rPr>
        <sz val="12"/>
        <rFont val="宋体"/>
        <charset val="134"/>
      </rPr>
      <t>刘雅琴</t>
    </r>
  </si>
  <si>
    <r>
      <rPr>
        <sz val="12"/>
        <rFont val="宋体"/>
        <charset val="134"/>
      </rPr>
      <t>李宁华</t>
    </r>
  </si>
  <si>
    <r>
      <rPr>
        <sz val="12"/>
        <rFont val="宋体"/>
        <charset val="134"/>
      </rPr>
      <t>张泽琴</t>
    </r>
  </si>
  <si>
    <r>
      <rPr>
        <sz val="12"/>
        <rFont val="宋体"/>
        <charset val="134"/>
      </rPr>
      <t>吕易飞</t>
    </r>
  </si>
  <si>
    <r>
      <rPr>
        <sz val="12"/>
        <rFont val="宋体"/>
        <charset val="134"/>
      </rPr>
      <t>赵晶晶</t>
    </r>
  </si>
  <si>
    <r>
      <rPr>
        <sz val="12"/>
        <rFont val="宋体"/>
        <charset val="134"/>
      </rPr>
      <t>安晓婷</t>
    </r>
  </si>
  <si>
    <r>
      <rPr>
        <sz val="12"/>
        <rFont val="宋体"/>
        <charset val="134"/>
      </rPr>
      <t>刘雅</t>
    </r>
  </si>
  <si>
    <r>
      <rPr>
        <sz val="12"/>
        <rFont val="宋体"/>
        <charset val="134"/>
      </rPr>
      <t>张俐敏</t>
    </r>
  </si>
  <si>
    <r>
      <rPr>
        <sz val="12"/>
        <rFont val="宋体"/>
        <charset val="134"/>
      </rPr>
      <t>牛超</t>
    </r>
  </si>
  <si>
    <r>
      <rPr>
        <sz val="12"/>
        <rFont val="宋体"/>
        <charset val="134"/>
      </rPr>
      <t>杜慧</t>
    </r>
  </si>
  <si>
    <r>
      <rPr>
        <sz val="12"/>
        <rFont val="宋体"/>
        <charset val="134"/>
      </rPr>
      <t>宋儒</t>
    </r>
  </si>
  <si>
    <r>
      <rPr>
        <sz val="12"/>
        <rFont val="宋体"/>
        <charset val="134"/>
      </rPr>
      <t>李鹤</t>
    </r>
  </si>
  <si>
    <r>
      <rPr>
        <sz val="12"/>
        <rFont val="宋体"/>
        <charset val="134"/>
      </rPr>
      <t>杨柳菲</t>
    </r>
  </si>
  <si>
    <r>
      <rPr>
        <sz val="12"/>
        <rFont val="宋体"/>
        <charset val="134"/>
      </rPr>
      <t>张巧妮</t>
    </r>
  </si>
  <si>
    <r>
      <rPr>
        <sz val="12"/>
        <rFont val="宋体"/>
        <charset val="134"/>
      </rPr>
      <t>刘玉洁</t>
    </r>
  </si>
  <si>
    <r>
      <rPr>
        <sz val="12"/>
        <rFont val="宋体"/>
        <charset val="134"/>
      </rPr>
      <t>杨瑜</t>
    </r>
  </si>
  <si>
    <r>
      <rPr>
        <sz val="12"/>
        <rFont val="宋体"/>
        <charset val="134"/>
      </rPr>
      <t>杨晓媛</t>
    </r>
  </si>
  <si>
    <r>
      <rPr>
        <sz val="12"/>
        <rFont val="宋体"/>
        <charset val="134"/>
      </rPr>
      <t>梁小宁</t>
    </r>
  </si>
  <si>
    <r>
      <rPr>
        <sz val="12"/>
        <rFont val="宋体"/>
        <charset val="134"/>
      </rPr>
      <t>张晓麒</t>
    </r>
  </si>
  <si>
    <r>
      <rPr>
        <sz val="12"/>
        <rFont val="宋体"/>
        <charset val="134"/>
      </rPr>
      <t>路羽茜</t>
    </r>
  </si>
  <si>
    <r>
      <rPr>
        <sz val="12"/>
        <rFont val="宋体"/>
        <charset val="134"/>
      </rPr>
      <t>贺婷婷</t>
    </r>
  </si>
  <si>
    <r>
      <rPr>
        <sz val="12"/>
        <rFont val="宋体"/>
        <charset val="134"/>
      </rPr>
      <t>燕赛艳</t>
    </r>
  </si>
  <si>
    <r>
      <rPr>
        <sz val="12"/>
        <rFont val="宋体"/>
        <charset val="134"/>
      </rPr>
      <t>程菲</t>
    </r>
  </si>
  <si>
    <r>
      <rPr>
        <sz val="12"/>
        <rFont val="宋体"/>
        <charset val="134"/>
      </rPr>
      <t>张乐盈</t>
    </r>
  </si>
  <si>
    <r>
      <rPr>
        <sz val="11"/>
        <color theme="1"/>
        <rFont val="宋体"/>
        <charset val="134"/>
      </rPr>
      <t>县教育系统（小学）</t>
    </r>
    <r>
      <rPr>
        <sz val="11"/>
        <color theme="1"/>
        <rFont val="Times New Roman"/>
        <charset val="134"/>
      </rPr>
      <t>Z10</t>
    </r>
  </si>
  <si>
    <r>
      <rPr>
        <sz val="12"/>
        <rFont val="宋体"/>
        <charset val="134"/>
      </rPr>
      <t>李洋</t>
    </r>
  </si>
  <si>
    <r>
      <rPr>
        <sz val="12"/>
        <rFont val="宋体"/>
        <charset val="134"/>
      </rPr>
      <t>刘毛毛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</si>
</sst>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topLeftCell="A129" workbookViewId="0">
      <selection activeCell="C140" sqref="C140"/>
    </sheetView>
  </sheetViews>
  <sheetFormatPr defaultColWidth="9" defaultRowHeight="14.4" outlineLevelCol="5"/>
  <cols>
    <col min="1" max="1" width="7.11111111111111" style="1" customWidth="1"/>
    <col min="2" max="2" width="16.1111111111111" style="1" customWidth="1"/>
    <col min="3" max="3" width="10.6666666666667" style="1" customWidth="1"/>
    <col min="4" max="4" width="39.4444444444444" style="1" customWidth="1"/>
    <col min="5" max="5" width="11" style="4" customWidth="1"/>
    <col min="6" max="6" width="5.11111111111111" style="1" customWidth="1"/>
    <col min="7" max="7" width="8.75" style="1" customWidth="1"/>
    <col min="8" max="16384" width="9" style="1"/>
  </cols>
  <sheetData>
    <row r="1" s="1" customFormat="1" ht="51" customHeight="1" spans="1:6">
      <c r="A1" s="5" t="s">
        <v>0</v>
      </c>
      <c r="B1" s="5"/>
      <c r="C1" s="5"/>
      <c r="D1" s="6"/>
      <c r="E1" s="7"/>
      <c r="F1" s="5"/>
    </row>
    <row r="2" s="2" customFormat="1" ht="31" customHeight="1" spans="1:6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8" t="s">
        <v>6</v>
      </c>
    </row>
    <row r="3" s="3" customFormat="1" ht="23" customHeight="1" spans="1:6">
      <c r="A3" s="8">
        <v>1</v>
      </c>
      <c r="B3" s="12" t="str">
        <f>"24201010711"</f>
        <v>24201010711</v>
      </c>
      <c r="C3" s="12" t="s">
        <v>7</v>
      </c>
      <c r="D3" s="13" t="s">
        <v>8</v>
      </c>
      <c r="E3" s="11">
        <v>80.1966666666667</v>
      </c>
      <c r="F3" s="8">
        <v>1</v>
      </c>
    </row>
    <row r="4" s="3" customFormat="1" ht="23" customHeight="1" spans="1:6">
      <c r="A4" s="8">
        <v>2</v>
      </c>
      <c r="B4" s="12" t="str">
        <f>"24201014606"</f>
        <v>24201014606</v>
      </c>
      <c r="C4" s="12" t="s">
        <v>9</v>
      </c>
      <c r="D4" s="14"/>
      <c r="E4" s="11">
        <v>79.82</v>
      </c>
      <c r="F4" s="8">
        <v>2</v>
      </c>
    </row>
    <row r="5" s="3" customFormat="1" ht="23" customHeight="1" spans="1:6">
      <c r="A5" s="8">
        <v>3</v>
      </c>
      <c r="B5" s="12" t="str">
        <f>"24201013108"</f>
        <v>24201013108</v>
      </c>
      <c r="C5" s="12" t="s">
        <v>10</v>
      </c>
      <c r="D5" s="14"/>
      <c r="E5" s="11">
        <v>79.2466666666667</v>
      </c>
      <c r="F5" s="8">
        <v>3</v>
      </c>
    </row>
    <row r="6" s="3" customFormat="1" ht="23" customHeight="1" spans="1:6">
      <c r="A6" s="8">
        <v>4</v>
      </c>
      <c r="B6" s="12" t="str">
        <f>"24201010405"</f>
        <v>24201010405</v>
      </c>
      <c r="C6" s="12" t="s">
        <v>11</v>
      </c>
      <c r="D6" s="14"/>
      <c r="E6" s="11">
        <v>79.1833333333333</v>
      </c>
      <c r="F6" s="8">
        <v>4</v>
      </c>
    </row>
    <row r="7" s="3" customFormat="1" ht="23" customHeight="1" spans="1:6">
      <c r="A7" s="8">
        <v>5</v>
      </c>
      <c r="B7" s="12" t="str">
        <f>"24201011817"</f>
        <v>24201011817</v>
      </c>
      <c r="C7" s="12" t="s">
        <v>12</v>
      </c>
      <c r="D7" s="14"/>
      <c r="E7" s="11">
        <v>78.73</v>
      </c>
      <c r="F7" s="8">
        <v>5</v>
      </c>
    </row>
    <row r="8" s="3" customFormat="1" ht="23" customHeight="1" spans="1:6">
      <c r="A8" s="8">
        <v>6</v>
      </c>
      <c r="B8" s="12" t="str">
        <f>"24201012308"</f>
        <v>24201012308</v>
      </c>
      <c r="C8" s="12" t="s">
        <v>13</v>
      </c>
      <c r="D8" s="14"/>
      <c r="E8" s="11">
        <v>78.55</v>
      </c>
      <c r="F8" s="8">
        <v>6</v>
      </c>
    </row>
    <row r="9" s="3" customFormat="1" ht="23" customHeight="1" spans="1:6">
      <c r="A9" s="8">
        <v>7</v>
      </c>
      <c r="B9" s="12" t="str">
        <f>"24201015229"</f>
        <v>24201015229</v>
      </c>
      <c r="C9" s="12" t="s">
        <v>14</v>
      </c>
      <c r="D9" s="14"/>
      <c r="E9" s="11">
        <v>78.46</v>
      </c>
      <c r="F9" s="8">
        <v>7</v>
      </c>
    </row>
    <row r="10" s="3" customFormat="1" ht="23" customHeight="1" spans="1:6">
      <c r="A10" s="8">
        <v>8</v>
      </c>
      <c r="B10" s="12" t="str">
        <f>"24201013704"</f>
        <v>24201013704</v>
      </c>
      <c r="C10" s="12" t="s">
        <v>15</v>
      </c>
      <c r="D10" s="14"/>
      <c r="E10" s="11">
        <v>78.3833333333333</v>
      </c>
      <c r="F10" s="8">
        <v>8</v>
      </c>
    </row>
    <row r="11" s="3" customFormat="1" ht="23" customHeight="1" spans="1:6">
      <c r="A11" s="8">
        <v>9</v>
      </c>
      <c r="B11" s="12" t="str">
        <f>"24201010806"</f>
        <v>24201010806</v>
      </c>
      <c r="C11" s="12" t="s">
        <v>16</v>
      </c>
      <c r="D11" s="14"/>
      <c r="E11" s="11">
        <v>78.15</v>
      </c>
      <c r="F11" s="8">
        <v>9</v>
      </c>
    </row>
    <row r="12" s="3" customFormat="1" ht="23" customHeight="1" spans="1:6">
      <c r="A12" s="8">
        <v>10</v>
      </c>
      <c r="B12" s="12" t="str">
        <f>"24201015108"</f>
        <v>24201015108</v>
      </c>
      <c r="C12" s="12" t="s">
        <v>17</v>
      </c>
      <c r="D12" s="14"/>
      <c r="E12" s="11">
        <v>77.9566666666667</v>
      </c>
      <c r="F12" s="8">
        <v>10</v>
      </c>
    </row>
    <row r="13" s="3" customFormat="1" ht="23" customHeight="1" spans="1:6">
      <c r="A13" s="8">
        <v>11</v>
      </c>
      <c r="B13" s="12" t="str">
        <f>"24201011309"</f>
        <v>24201011309</v>
      </c>
      <c r="C13" s="12" t="s">
        <v>18</v>
      </c>
      <c r="D13" s="14"/>
      <c r="E13" s="11">
        <v>77.8933333333333</v>
      </c>
      <c r="F13" s="8">
        <v>11</v>
      </c>
    </row>
    <row r="14" s="3" customFormat="1" ht="23" customHeight="1" spans="1:6">
      <c r="A14" s="8">
        <v>12</v>
      </c>
      <c r="B14" s="12" t="str">
        <f>"24201013817"</f>
        <v>24201013817</v>
      </c>
      <c r="C14" s="12" t="s">
        <v>19</v>
      </c>
      <c r="D14" s="14"/>
      <c r="E14" s="11">
        <v>77.89</v>
      </c>
      <c r="F14" s="8">
        <v>12</v>
      </c>
    </row>
    <row r="15" s="3" customFormat="1" ht="23" customHeight="1" spans="1:6">
      <c r="A15" s="8">
        <v>13</v>
      </c>
      <c r="B15" s="12" t="str">
        <f>"24201015423"</f>
        <v>24201015423</v>
      </c>
      <c r="C15" s="12" t="s">
        <v>20</v>
      </c>
      <c r="D15" s="14"/>
      <c r="E15" s="11">
        <v>77.8266666666667</v>
      </c>
      <c r="F15" s="8">
        <v>13</v>
      </c>
    </row>
    <row r="16" s="3" customFormat="1" ht="23" customHeight="1" spans="1:6">
      <c r="A16" s="8">
        <v>14</v>
      </c>
      <c r="B16" s="12" t="str">
        <f>"24201012527"</f>
        <v>24201012527</v>
      </c>
      <c r="C16" s="12" t="s">
        <v>21</v>
      </c>
      <c r="D16" s="14"/>
      <c r="E16" s="11">
        <v>77.7266666666667</v>
      </c>
      <c r="F16" s="8">
        <v>14</v>
      </c>
    </row>
    <row r="17" s="3" customFormat="1" ht="23" customHeight="1" spans="1:6">
      <c r="A17" s="8">
        <v>15</v>
      </c>
      <c r="B17" s="12" t="str">
        <f>"24201013611"</f>
        <v>24201013611</v>
      </c>
      <c r="C17" s="12" t="s">
        <v>22</v>
      </c>
      <c r="D17" s="14"/>
      <c r="E17" s="11">
        <v>77.6633333333333</v>
      </c>
      <c r="F17" s="8">
        <v>15</v>
      </c>
    </row>
    <row r="18" s="3" customFormat="1" ht="23" customHeight="1" spans="1:6">
      <c r="A18" s="8">
        <v>16</v>
      </c>
      <c r="B18" s="12" t="str">
        <f>"24201012913"</f>
        <v>24201012913</v>
      </c>
      <c r="C18" s="12" t="s">
        <v>23</v>
      </c>
      <c r="D18" s="14"/>
      <c r="E18" s="11">
        <v>77.65</v>
      </c>
      <c r="F18" s="8">
        <v>16</v>
      </c>
    </row>
    <row r="19" s="3" customFormat="1" ht="23" customHeight="1" spans="1:6">
      <c r="A19" s="8">
        <v>17</v>
      </c>
      <c r="B19" s="12" t="str">
        <f>"24201011023"</f>
        <v>24201011023</v>
      </c>
      <c r="C19" s="12" t="s">
        <v>24</v>
      </c>
      <c r="D19" s="14"/>
      <c r="E19" s="11">
        <v>77.5133333333333</v>
      </c>
      <c r="F19" s="8">
        <v>17</v>
      </c>
    </row>
    <row r="20" s="3" customFormat="1" ht="23" customHeight="1" spans="1:6">
      <c r="A20" s="8">
        <v>18</v>
      </c>
      <c r="B20" s="12" t="str">
        <f>"24201012205"</f>
        <v>24201012205</v>
      </c>
      <c r="C20" s="12" t="s">
        <v>25</v>
      </c>
      <c r="D20" s="15"/>
      <c r="E20" s="11">
        <v>77.32</v>
      </c>
      <c r="F20" s="8">
        <v>18</v>
      </c>
    </row>
    <row r="21" s="3" customFormat="1" ht="23" customHeight="1" spans="1:6">
      <c r="A21" s="8">
        <v>19</v>
      </c>
      <c r="B21" s="12" t="str">
        <f>"24202022630"</f>
        <v>24202022630</v>
      </c>
      <c r="C21" s="12" t="s">
        <v>26</v>
      </c>
      <c r="D21" s="13" t="s">
        <v>27</v>
      </c>
      <c r="E21" s="11">
        <v>80.4</v>
      </c>
      <c r="F21" s="8">
        <v>1</v>
      </c>
    </row>
    <row r="22" s="3" customFormat="1" ht="23" customHeight="1" spans="1:6">
      <c r="A22" s="8">
        <v>20</v>
      </c>
      <c r="B22" s="12" t="str">
        <f>"24202016326"</f>
        <v>24202016326</v>
      </c>
      <c r="C22" s="12" t="s">
        <v>28</v>
      </c>
      <c r="D22" s="14"/>
      <c r="E22" s="11">
        <v>80.16</v>
      </c>
      <c r="F22" s="8">
        <v>2</v>
      </c>
    </row>
    <row r="23" s="3" customFormat="1" ht="23" customHeight="1" spans="1:6">
      <c r="A23" s="8">
        <v>21</v>
      </c>
      <c r="B23" s="12" t="str">
        <f>"24202017829"</f>
        <v>24202017829</v>
      </c>
      <c r="C23" s="12" t="s">
        <v>29</v>
      </c>
      <c r="D23" s="14"/>
      <c r="E23" s="11">
        <v>79.9066666666667</v>
      </c>
      <c r="F23" s="8">
        <v>3</v>
      </c>
    </row>
    <row r="24" s="3" customFormat="1" ht="23" customHeight="1" spans="1:6">
      <c r="A24" s="8">
        <v>22</v>
      </c>
      <c r="B24" s="12" t="str">
        <f>"24202020409"</f>
        <v>24202020409</v>
      </c>
      <c r="C24" s="12" t="s">
        <v>30</v>
      </c>
      <c r="D24" s="14"/>
      <c r="E24" s="11">
        <v>79.2966666666667</v>
      </c>
      <c r="F24" s="8">
        <v>4</v>
      </c>
    </row>
    <row r="25" s="3" customFormat="1" ht="23" customHeight="1" spans="1:6">
      <c r="A25" s="8">
        <v>23</v>
      </c>
      <c r="B25" s="12" t="str">
        <f>"24202022616"</f>
        <v>24202022616</v>
      </c>
      <c r="C25" s="12" t="s">
        <v>31</v>
      </c>
      <c r="D25" s="14"/>
      <c r="E25" s="11">
        <v>79.14</v>
      </c>
      <c r="F25" s="8">
        <v>5</v>
      </c>
    </row>
    <row r="26" s="3" customFormat="1" ht="23" customHeight="1" spans="1:6">
      <c r="A26" s="8">
        <v>24</v>
      </c>
      <c r="B26" s="12" t="str">
        <f>"24202022127"</f>
        <v>24202022127</v>
      </c>
      <c r="C26" s="12" t="s">
        <v>32</v>
      </c>
      <c r="D26" s="14"/>
      <c r="E26" s="11">
        <v>79.06</v>
      </c>
      <c r="F26" s="8">
        <v>6</v>
      </c>
    </row>
    <row r="27" s="3" customFormat="1" ht="23" customHeight="1" spans="1:6">
      <c r="A27" s="8">
        <v>25</v>
      </c>
      <c r="B27" s="12" t="str">
        <f>"24202020423"</f>
        <v>24202020423</v>
      </c>
      <c r="C27" s="12" t="s">
        <v>33</v>
      </c>
      <c r="D27" s="14"/>
      <c r="E27" s="11">
        <v>78.4033333333333</v>
      </c>
      <c r="F27" s="8">
        <v>7</v>
      </c>
    </row>
    <row r="28" s="3" customFormat="1" ht="23" customHeight="1" spans="1:6">
      <c r="A28" s="8">
        <v>26</v>
      </c>
      <c r="B28" s="12" t="str">
        <f>"24202022603"</f>
        <v>24202022603</v>
      </c>
      <c r="C28" s="12" t="s">
        <v>34</v>
      </c>
      <c r="D28" s="14"/>
      <c r="E28" s="11">
        <v>78.0666666666667</v>
      </c>
      <c r="F28" s="8">
        <v>8</v>
      </c>
    </row>
    <row r="29" s="3" customFormat="1" ht="23" customHeight="1" spans="1:6">
      <c r="A29" s="8">
        <v>27</v>
      </c>
      <c r="B29" s="12" t="str">
        <f>"24202030215"</f>
        <v>24202030215</v>
      </c>
      <c r="C29" s="12" t="s">
        <v>35</v>
      </c>
      <c r="D29" s="14"/>
      <c r="E29" s="11">
        <v>77.95</v>
      </c>
      <c r="F29" s="8">
        <v>9</v>
      </c>
    </row>
    <row r="30" s="3" customFormat="1" ht="23" customHeight="1" spans="1:6">
      <c r="A30" s="8">
        <v>28</v>
      </c>
      <c r="B30" s="12" t="str">
        <f>"24202021523"</f>
        <v>24202021523</v>
      </c>
      <c r="C30" s="12" t="s">
        <v>36</v>
      </c>
      <c r="D30" s="14"/>
      <c r="E30" s="11">
        <v>77.6966666666667</v>
      </c>
      <c r="F30" s="8">
        <v>10</v>
      </c>
    </row>
    <row r="31" s="3" customFormat="1" ht="23" customHeight="1" spans="1:6">
      <c r="A31" s="8">
        <v>29</v>
      </c>
      <c r="B31" s="12" t="str">
        <f>"24202017927"</f>
        <v>24202017927</v>
      </c>
      <c r="C31" s="12" t="s">
        <v>37</v>
      </c>
      <c r="D31" s="14"/>
      <c r="E31" s="11">
        <v>77.64</v>
      </c>
      <c r="F31" s="8">
        <v>11</v>
      </c>
    </row>
    <row r="32" s="3" customFormat="1" ht="23" customHeight="1" spans="1:6">
      <c r="A32" s="8">
        <v>30</v>
      </c>
      <c r="B32" s="12" t="str">
        <f>"24202017211"</f>
        <v>24202017211</v>
      </c>
      <c r="C32" s="12" t="s">
        <v>38</v>
      </c>
      <c r="D32" s="14"/>
      <c r="E32" s="11">
        <v>77.5866666666667</v>
      </c>
      <c r="F32" s="8">
        <v>12</v>
      </c>
    </row>
    <row r="33" s="3" customFormat="1" ht="23" customHeight="1" spans="1:6">
      <c r="A33" s="8">
        <v>31</v>
      </c>
      <c r="B33" s="12" t="str">
        <f>"24202022613"</f>
        <v>24202022613</v>
      </c>
      <c r="C33" s="12" t="s">
        <v>39</v>
      </c>
      <c r="D33" s="14"/>
      <c r="E33" s="11">
        <v>77.5833333333333</v>
      </c>
      <c r="F33" s="8">
        <v>13</v>
      </c>
    </row>
    <row r="34" s="3" customFormat="1" ht="23" customHeight="1" spans="1:6">
      <c r="A34" s="8">
        <v>32</v>
      </c>
      <c r="B34" s="12" t="str">
        <f>"24202020730"</f>
        <v>24202020730</v>
      </c>
      <c r="C34" s="12" t="s">
        <v>40</v>
      </c>
      <c r="D34" s="14"/>
      <c r="E34" s="11">
        <v>77.51</v>
      </c>
      <c r="F34" s="8">
        <v>14</v>
      </c>
    </row>
    <row r="35" s="3" customFormat="1" ht="23" customHeight="1" spans="1:6">
      <c r="A35" s="8">
        <v>33</v>
      </c>
      <c r="B35" s="12" t="str">
        <f>"24202017608"</f>
        <v>24202017608</v>
      </c>
      <c r="C35" s="12" t="s">
        <v>41</v>
      </c>
      <c r="D35" s="14"/>
      <c r="E35" s="11">
        <v>77.4733333333333</v>
      </c>
      <c r="F35" s="8">
        <v>15</v>
      </c>
    </row>
    <row r="36" s="3" customFormat="1" ht="23" customHeight="1" spans="1:6">
      <c r="A36" s="8">
        <v>34</v>
      </c>
      <c r="B36" s="12" t="str">
        <f>"24202017703"</f>
        <v>24202017703</v>
      </c>
      <c r="C36" s="12" t="s">
        <v>42</v>
      </c>
      <c r="D36" s="14"/>
      <c r="E36" s="11">
        <v>77.4633333333333</v>
      </c>
      <c r="F36" s="8">
        <v>16</v>
      </c>
    </row>
    <row r="37" s="3" customFormat="1" ht="23" customHeight="1" spans="1:6">
      <c r="A37" s="8">
        <v>35</v>
      </c>
      <c r="B37" s="12" t="str">
        <f>"24202021323"</f>
        <v>24202021323</v>
      </c>
      <c r="C37" s="12" t="s">
        <v>43</v>
      </c>
      <c r="D37" s="14"/>
      <c r="E37" s="11">
        <v>77.4</v>
      </c>
      <c r="F37" s="8">
        <v>17</v>
      </c>
    </row>
    <row r="38" s="3" customFormat="1" ht="23" customHeight="1" spans="1:6">
      <c r="A38" s="8">
        <v>36</v>
      </c>
      <c r="B38" s="12" t="str">
        <f>"24202017730"</f>
        <v>24202017730</v>
      </c>
      <c r="C38" s="12" t="s">
        <v>44</v>
      </c>
      <c r="D38" s="15"/>
      <c r="E38" s="11">
        <v>77.3366666666667</v>
      </c>
      <c r="F38" s="8">
        <v>18</v>
      </c>
    </row>
    <row r="39" s="3" customFormat="1" ht="23" customHeight="1" spans="1:6">
      <c r="A39" s="8">
        <v>37</v>
      </c>
      <c r="B39" s="12" t="str">
        <f>"24203030318"</f>
        <v>24203030318</v>
      </c>
      <c r="C39" s="12" t="s">
        <v>45</v>
      </c>
      <c r="D39" s="13" t="s">
        <v>46</v>
      </c>
      <c r="E39" s="11">
        <v>76.0166666666667</v>
      </c>
      <c r="F39" s="8">
        <v>1</v>
      </c>
    </row>
    <row r="40" s="3" customFormat="1" ht="23" customHeight="1" spans="1:6">
      <c r="A40" s="8">
        <v>38</v>
      </c>
      <c r="B40" s="12" t="str">
        <f>"24203030405"</f>
        <v>24203030405</v>
      </c>
      <c r="C40" s="12" t="s">
        <v>47</v>
      </c>
      <c r="D40" s="14"/>
      <c r="E40" s="11">
        <v>75.7766666666667</v>
      </c>
      <c r="F40" s="8">
        <v>2</v>
      </c>
    </row>
    <row r="41" s="3" customFormat="1" ht="23" customHeight="1" spans="1:6">
      <c r="A41" s="8">
        <v>39</v>
      </c>
      <c r="B41" s="12" t="str">
        <f>"24203030407"</f>
        <v>24203030407</v>
      </c>
      <c r="C41" s="12" t="s">
        <v>48</v>
      </c>
      <c r="D41" s="14"/>
      <c r="E41" s="11">
        <v>75.4366666666667</v>
      </c>
      <c r="F41" s="8">
        <v>3</v>
      </c>
    </row>
    <row r="42" s="3" customFormat="1" ht="23" customHeight="1" spans="1:6">
      <c r="A42" s="8">
        <v>40</v>
      </c>
      <c r="B42" s="12" t="str">
        <f>"24203030605"</f>
        <v>24203030605</v>
      </c>
      <c r="C42" s="12" t="s">
        <v>49</v>
      </c>
      <c r="D42" s="14"/>
      <c r="E42" s="11">
        <v>75.3666666666667</v>
      </c>
      <c r="F42" s="8">
        <v>4</v>
      </c>
    </row>
    <row r="43" s="3" customFormat="1" ht="23" customHeight="1" spans="1:6">
      <c r="A43" s="8">
        <v>41</v>
      </c>
      <c r="B43" s="12" t="str">
        <f>"24203030526"</f>
        <v>24203030526</v>
      </c>
      <c r="C43" s="12" t="s">
        <v>50</v>
      </c>
      <c r="D43" s="14"/>
      <c r="E43" s="11">
        <v>75.13</v>
      </c>
      <c r="F43" s="8">
        <v>5</v>
      </c>
    </row>
    <row r="44" s="3" customFormat="1" ht="23" customHeight="1" spans="1:6">
      <c r="A44" s="8">
        <v>42</v>
      </c>
      <c r="B44" s="12" t="str">
        <f>"24203030701"</f>
        <v>24203030701</v>
      </c>
      <c r="C44" s="12" t="s">
        <v>51</v>
      </c>
      <c r="D44" s="15"/>
      <c r="E44" s="11">
        <v>74.95</v>
      </c>
      <c r="F44" s="8">
        <v>6</v>
      </c>
    </row>
    <row r="45" s="3" customFormat="1" ht="23" customHeight="1" spans="1:6">
      <c r="A45" s="8">
        <v>43</v>
      </c>
      <c r="B45" s="12" t="str">
        <f>"24204031126"</f>
        <v>24204031126</v>
      </c>
      <c r="C45" s="12" t="s">
        <v>52</v>
      </c>
      <c r="D45" s="10" t="s">
        <v>53</v>
      </c>
      <c r="E45" s="16">
        <v>79.21</v>
      </c>
      <c r="F45" s="8">
        <v>1</v>
      </c>
    </row>
    <row r="46" s="3" customFormat="1" ht="23" customHeight="1" spans="1:6">
      <c r="A46" s="8">
        <v>44</v>
      </c>
      <c r="B46" s="12" t="str">
        <f>"24204031402"</f>
        <v>24204031402</v>
      </c>
      <c r="C46" s="12" t="s">
        <v>54</v>
      </c>
      <c r="D46" s="10"/>
      <c r="E46" s="16">
        <v>78.4933333333333</v>
      </c>
      <c r="F46" s="8">
        <v>2</v>
      </c>
    </row>
    <row r="47" s="3" customFormat="1" ht="23" customHeight="1" spans="1:6">
      <c r="A47" s="8">
        <v>45</v>
      </c>
      <c r="B47" s="12" t="str">
        <f>"24204031604"</f>
        <v>24204031604</v>
      </c>
      <c r="C47" s="12" t="s">
        <v>55</v>
      </c>
      <c r="D47" s="10"/>
      <c r="E47" s="16">
        <v>77.5133333333333</v>
      </c>
      <c r="F47" s="8">
        <v>3</v>
      </c>
    </row>
    <row r="48" s="3" customFormat="1" ht="23" customHeight="1" spans="1:6">
      <c r="A48" s="8">
        <v>46</v>
      </c>
      <c r="B48" s="12" t="str">
        <f>"24204031430"</f>
        <v>24204031430</v>
      </c>
      <c r="C48" s="12" t="s">
        <v>56</v>
      </c>
      <c r="D48" s="10"/>
      <c r="E48" s="16">
        <v>76.89</v>
      </c>
      <c r="F48" s="8">
        <v>4</v>
      </c>
    </row>
    <row r="49" s="3" customFormat="1" ht="23" customHeight="1" spans="1:6">
      <c r="A49" s="8">
        <v>47</v>
      </c>
      <c r="B49" s="12" t="str">
        <f>"24204031214"</f>
        <v>24204031214</v>
      </c>
      <c r="C49" s="12" t="s">
        <v>57</v>
      </c>
      <c r="D49" s="10"/>
      <c r="E49" s="16">
        <v>76.68</v>
      </c>
      <c r="F49" s="8">
        <v>5</v>
      </c>
    </row>
    <row r="50" s="3" customFormat="1" ht="23" customHeight="1" spans="1:6">
      <c r="A50" s="8">
        <v>48</v>
      </c>
      <c r="B50" s="12" t="str">
        <f>"24204031220"</f>
        <v>24204031220</v>
      </c>
      <c r="C50" s="12" t="s">
        <v>58</v>
      </c>
      <c r="D50" s="10"/>
      <c r="E50" s="16">
        <v>75.3966666666667</v>
      </c>
      <c r="F50" s="8">
        <v>6</v>
      </c>
    </row>
    <row r="51" s="3" customFormat="1" ht="23" customHeight="1" spans="1:6">
      <c r="A51" s="8">
        <v>49</v>
      </c>
      <c r="B51" s="12" t="str">
        <f>"24205031808"</f>
        <v>24205031808</v>
      </c>
      <c r="C51" s="12" t="s">
        <v>59</v>
      </c>
      <c r="D51" s="10" t="s">
        <v>60</v>
      </c>
      <c r="E51" s="16">
        <v>78.76</v>
      </c>
      <c r="F51" s="8">
        <v>1</v>
      </c>
    </row>
    <row r="52" s="3" customFormat="1" ht="23" customHeight="1" spans="1:6">
      <c r="A52" s="8">
        <v>50</v>
      </c>
      <c r="B52" s="12" t="str">
        <f>"24205031817"</f>
        <v>24205031817</v>
      </c>
      <c r="C52" s="12" t="s">
        <v>61</v>
      </c>
      <c r="D52" s="10"/>
      <c r="E52" s="16">
        <v>74.9966666666667</v>
      </c>
      <c r="F52" s="8">
        <v>2</v>
      </c>
    </row>
    <row r="53" s="3" customFormat="1" ht="23" customHeight="1" spans="1:6">
      <c r="A53" s="8">
        <v>51</v>
      </c>
      <c r="B53" s="12" t="str">
        <f>"24205031828"</f>
        <v>24205031828</v>
      </c>
      <c r="C53" s="12" t="s">
        <v>62</v>
      </c>
      <c r="D53" s="10"/>
      <c r="E53" s="16">
        <v>74.4833333333333</v>
      </c>
      <c r="F53" s="8">
        <v>3</v>
      </c>
    </row>
    <row r="54" s="3" customFormat="1" ht="23" customHeight="1" spans="1:6">
      <c r="A54" s="8">
        <v>52</v>
      </c>
      <c r="B54" s="12" t="str">
        <f>"24205031827"</f>
        <v>24205031827</v>
      </c>
      <c r="C54" s="12" t="s">
        <v>63</v>
      </c>
      <c r="D54" s="10"/>
      <c r="E54" s="16">
        <v>74.1333333333333</v>
      </c>
      <c r="F54" s="8">
        <v>4</v>
      </c>
    </row>
    <row r="55" s="3" customFormat="1" ht="23" customHeight="1" spans="1:6">
      <c r="A55" s="8">
        <v>53</v>
      </c>
      <c r="B55" s="12" t="str">
        <f>"24205031822"</f>
        <v>24205031822</v>
      </c>
      <c r="C55" s="12" t="s">
        <v>64</v>
      </c>
      <c r="D55" s="10"/>
      <c r="E55" s="16">
        <v>72.4433333333333</v>
      </c>
      <c r="F55" s="8">
        <v>5</v>
      </c>
    </row>
    <row r="56" s="3" customFormat="1" ht="23" customHeight="1" spans="1:6">
      <c r="A56" s="8">
        <v>54</v>
      </c>
      <c r="B56" s="12" t="str">
        <f>"24205031810"</f>
        <v>24205031810</v>
      </c>
      <c r="C56" s="12" t="s">
        <v>65</v>
      </c>
      <c r="D56" s="10"/>
      <c r="E56" s="16">
        <v>71.65</v>
      </c>
      <c r="F56" s="8">
        <v>6</v>
      </c>
    </row>
    <row r="57" s="3" customFormat="1" ht="23" customHeight="1" spans="1:6">
      <c r="A57" s="8">
        <v>55</v>
      </c>
      <c r="B57" s="12" t="str">
        <f>"24206032009"</f>
        <v>24206032009</v>
      </c>
      <c r="C57" s="12" t="s">
        <v>66</v>
      </c>
      <c r="D57" s="17" t="s">
        <v>67</v>
      </c>
      <c r="E57" s="16">
        <v>75.9033333333333</v>
      </c>
      <c r="F57" s="8">
        <v>1</v>
      </c>
    </row>
    <row r="58" s="3" customFormat="1" ht="23" customHeight="1" spans="1:6">
      <c r="A58" s="8">
        <v>56</v>
      </c>
      <c r="B58" s="12" t="str">
        <f>"24206031919"</f>
        <v>24206031919</v>
      </c>
      <c r="C58" s="12" t="s">
        <v>68</v>
      </c>
      <c r="D58" s="18"/>
      <c r="E58" s="16">
        <v>75.8933333333333</v>
      </c>
      <c r="F58" s="8">
        <v>2</v>
      </c>
    </row>
    <row r="59" s="3" customFormat="1" ht="23" customHeight="1" spans="1:6">
      <c r="A59" s="8">
        <v>57</v>
      </c>
      <c r="B59" s="12" t="str">
        <f>"24206031904"</f>
        <v>24206031904</v>
      </c>
      <c r="C59" s="12" t="s">
        <v>69</v>
      </c>
      <c r="D59" s="18"/>
      <c r="E59" s="16">
        <v>75.8233333333333</v>
      </c>
      <c r="F59" s="8">
        <v>3</v>
      </c>
    </row>
    <row r="60" s="3" customFormat="1" ht="23" customHeight="1" spans="1:6">
      <c r="A60" s="8">
        <v>58</v>
      </c>
      <c r="B60" s="12" t="str">
        <f>"24207112008"</f>
        <v>24207112008</v>
      </c>
      <c r="C60" s="12" t="s">
        <v>70</v>
      </c>
      <c r="D60" s="17" t="s">
        <v>71</v>
      </c>
      <c r="E60" s="16">
        <v>76.34</v>
      </c>
      <c r="F60" s="8">
        <v>1</v>
      </c>
    </row>
    <row r="61" s="3" customFormat="1" ht="23" customHeight="1" spans="1:6">
      <c r="A61" s="8">
        <v>59</v>
      </c>
      <c r="B61" s="12" t="str">
        <f>"24207112110"</f>
        <v>24207112110</v>
      </c>
      <c r="C61" s="12" t="s">
        <v>72</v>
      </c>
      <c r="D61" s="18"/>
      <c r="E61" s="16">
        <v>76.03</v>
      </c>
      <c r="F61" s="8">
        <v>2</v>
      </c>
    </row>
    <row r="62" s="3" customFormat="1" ht="23" customHeight="1" spans="1:6">
      <c r="A62" s="8">
        <v>60</v>
      </c>
      <c r="B62" s="12" t="str">
        <f>"24207112702"</f>
        <v>24207112702</v>
      </c>
      <c r="C62" s="12" t="s">
        <v>73</v>
      </c>
      <c r="D62" s="18"/>
      <c r="E62" s="16">
        <v>75.3666666666667</v>
      </c>
      <c r="F62" s="8">
        <v>3</v>
      </c>
    </row>
    <row r="63" s="3" customFormat="1" ht="23" customHeight="1" spans="1:6">
      <c r="A63" s="8">
        <v>61</v>
      </c>
      <c r="B63" s="12" t="str">
        <f>"24207112205"</f>
        <v>24207112205</v>
      </c>
      <c r="C63" s="12" t="s">
        <v>74</v>
      </c>
      <c r="D63" s="18"/>
      <c r="E63" s="16">
        <v>75.1733333333333</v>
      </c>
      <c r="F63" s="8">
        <v>4</v>
      </c>
    </row>
    <row r="64" s="3" customFormat="1" ht="23" customHeight="1" spans="1:6">
      <c r="A64" s="8">
        <v>62</v>
      </c>
      <c r="B64" s="12" t="str">
        <f>"24207112409"</f>
        <v>24207112409</v>
      </c>
      <c r="C64" s="12" t="s">
        <v>75</v>
      </c>
      <c r="D64" s="18"/>
      <c r="E64" s="16">
        <v>74.9433333333333</v>
      </c>
      <c r="F64" s="8">
        <v>5</v>
      </c>
    </row>
    <row r="65" s="3" customFormat="1" ht="23" customHeight="1" spans="1:6">
      <c r="A65" s="8">
        <v>63</v>
      </c>
      <c r="B65" s="12" t="str">
        <f>"24207112411"</f>
        <v>24207112411</v>
      </c>
      <c r="C65" s="12" t="s">
        <v>76</v>
      </c>
      <c r="D65" s="18"/>
      <c r="E65" s="16">
        <v>74.9333333333333</v>
      </c>
      <c r="F65" s="8">
        <v>6</v>
      </c>
    </row>
    <row r="66" s="3" customFormat="1" ht="23" customHeight="1" spans="1:6">
      <c r="A66" s="8">
        <v>64</v>
      </c>
      <c r="B66" s="12" t="str">
        <f>"24207112803"</f>
        <v>24207112803</v>
      </c>
      <c r="C66" s="12" t="s">
        <v>77</v>
      </c>
      <c r="D66" s="18"/>
      <c r="E66" s="16">
        <v>73.82</v>
      </c>
      <c r="F66" s="8">
        <v>7</v>
      </c>
    </row>
    <row r="67" s="3" customFormat="1" ht="23" customHeight="1" spans="1:6">
      <c r="A67" s="8">
        <v>65</v>
      </c>
      <c r="B67" s="12" t="str">
        <f>"24207112311"</f>
        <v>24207112311</v>
      </c>
      <c r="C67" s="12" t="s">
        <v>78</v>
      </c>
      <c r="D67" s="18"/>
      <c r="E67" s="16">
        <v>73.55</v>
      </c>
      <c r="F67" s="8">
        <v>8</v>
      </c>
    </row>
    <row r="68" s="3" customFormat="1" ht="23" customHeight="1" spans="1:6">
      <c r="A68" s="8">
        <v>66</v>
      </c>
      <c r="B68" s="12" t="str">
        <f>"24207111903"</f>
        <v>24207111903</v>
      </c>
      <c r="C68" s="12" t="s">
        <v>79</v>
      </c>
      <c r="D68" s="18"/>
      <c r="E68" s="16">
        <v>73.09</v>
      </c>
      <c r="F68" s="8">
        <v>9</v>
      </c>
    </row>
    <row r="69" s="3" customFormat="1" ht="23" customHeight="1" spans="1:6">
      <c r="A69" s="8">
        <v>67</v>
      </c>
      <c r="B69" s="12" t="str">
        <f>"24207112508"</f>
        <v>24207112508</v>
      </c>
      <c r="C69" s="12" t="s">
        <v>80</v>
      </c>
      <c r="D69" s="18"/>
      <c r="E69" s="16">
        <v>72.9866666666667</v>
      </c>
      <c r="F69" s="8">
        <v>10</v>
      </c>
    </row>
    <row r="70" s="3" customFormat="1" ht="23" customHeight="1" spans="1:6">
      <c r="A70" s="8">
        <v>68</v>
      </c>
      <c r="B70" s="12" t="str">
        <f>"24207112830"</f>
        <v>24207112830</v>
      </c>
      <c r="C70" s="12" t="s">
        <v>81</v>
      </c>
      <c r="D70" s="18"/>
      <c r="E70" s="16">
        <v>72.9466666666667</v>
      </c>
      <c r="F70" s="8">
        <v>11</v>
      </c>
    </row>
    <row r="71" s="3" customFormat="1" ht="23" customHeight="1" spans="1:6">
      <c r="A71" s="8">
        <v>69</v>
      </c>
      <c r="B71" s="12" t="str">
        <f>"24207112914"</f>
        <v>24207112914</v>
      </c>
      <c r="C71" s="12" t="s">
        <v>82</v>
      </c>
      <c r="D71" s="18"/>
      <c r="E71" s="16">
        <v>72.6966666666667</v>
      </c>
      <c r="F71" s="8">
        <v>12</v>
      </c>
    </row>
    <row r="72" s="3" customFormat="1" ht="23" customHeight="1" spans="1:6">
      <c r="A72" s="8">
        <v>70</v>
      </c>
      <c r="B72" s="12" t="str">
        <f>"24207112301"</f>
        <v>24207112301</v>
      </c>
      <c r="C72" s="12" t="s">
        <v>83</v>
      </c>
      <c r="D72" s="18"/>
      <c r="E72" s="16">
        <v>72.52</v>
      </c>
      <c r="F72" s="8">
        <v>13</v>
      </c>
    </row>
    <row r="73" s="3" customFormat="1" ht="23" customHeight="1" spans="1:6">
      <c r="A73" s="8">
        <v>71</v>
      </c>
      <c r="B73" s="12" t="str">
        <f>"24207112114"</f>
        <v>24207112114</v>
      </c>
      <c r="C73" s="12" t="s">
        <v>84</v>
      </c>
      <c r="D73" s="18"/>
      <c r="E73" s="16">
        <v>72.44</v>
      </c>
      <c r="F73" s="8">
        <v>14</v>
      </c>
    </row>
    <row r="74" s="3" customFormat="1" ht="23" customHeight="1" spans="1:6">
      <c r="A74" s="8">
        <v>72</v>
      </c>
      <c r="B74" s="12" t="str">
        <f>"24207112507"</f>
        <v>24207112507</v>
      </c>
      <c r="C74" s="12" t="s">
        <v>85</v>
      </c>
      <c r="D74" s="18"/>
      <c r="E74" s="16">
        <v>72.43</v>
      </c>
      <c r="F74" s="8">
        <v>15</v>
      </c>
    </row>
    <row r="75" s="3" customFormat="1" ht="23" customHeight="1" spans="1:6">
      <c r="A75" s="8">
        <v>73</v>
      </c>
      <c r="B75" s="12" t="str">
        <f>"24207112330"</f>
        <v>24207112330</v>
      </c>
      <c r="C75" s="12" t="s">
        <v>86</v>
      </c>
      <c r="D75" s="18"/>
      <c r="E75" s="16">
        <v>72.4133333333333</v>
      </c>
      <c r="F75" s="8">
        <v>16</v>
      </c>
    </row>
    <row r="76" s="3" customFormat="1" ht="23" customHeight="1" spans="1:6">
      <c r="A76" s="8">
        <v>74</v>
      </c>
      <c r="B76" s="12" t="str">
        <f>"24207112724"</f>
        <v>24207112724</v>
      </c>
      <c r="C76" s="12" t="s">
        <v>87</v>
      </c>
      <c r="D76" s="18"/>
      <c r="E76" s="16">
        <v>72.2866666666667</v>
      </c>
      <c r="F76" s="8">
        <v>17</v>
      </c>
    </row>
    <row r="77" s="3" customFormat="1" ht="23" customHeight="1" spans="1:6">
      <c r="A77" s="8">
        <v>75</v>
      </c>
      <c r="B77" s="12" t="str">
        <f>"24207112822"</f>
        <v>24207112822</v>
      </c>
      <c r="C77" s="12" t="s">
        <v>88</v>
      </c>
      <c r="D77" s="18"/>
      <c r="E77" s="16">
        <v>72.1433333333333</v>
      </c>
      <c r="F77" s="8">
        <v>18</v>
      </c>
    </row>
    <row r="78" s="3" customFormat="1" ht="23" customHeight="1" spans="1:6">
      <c r="A78" s="8">
        <v>76</v>
      </c>
      <c r="B78" s="12" t="str">
        <f>"24207112917"</f>
        <v>24207112917</v>
      </c>
      <c r="C78" s="12" t="s">
        <v>89</v>
      </c>
      <c r="D78" s="18"/>
      <c r="E78" s="16">
        <v>72.07</v>
      </c>
      <c r="F78" s="8">
        <v>19</v>
      </c>
    </row>
    <row r="79" s="3" customFormat="1" ht="23" customHeight="1" spans="1:6">
      <c r="A79" s="8">
        <v>77</v>
      </c>
      <c r="B79" s="12" t="str">
        <f>"24207112013"</f>
        <v>24207112013</v>
      </c>
      <c r="C79" s="12" t="s">
        <v>90</v>
      </c>
      <c r="D79" s="18"/>
      <c r="E79" s="16">
        <v>71.9833333333333</v>
      </c>
      <c r="F79" s="8">
        <v>20</v>
      </c>
    </row>
    <row r="80" s="3" customFormat="1" ht="23" customHeight="1" spans="1:6">
      <c r="A80" s="8">
        <v>78</v>
      </c>
      <c r="B80" s="12" t="str">
        <f>"24207112806"</f>
        <v>24207112806</v>
      </c>
      <c r="C80" s="12" t="s">
        <v>91</v>
      </c>
      <c r="D80" s="18"/>
      <c r="E80" s="16">
        <v>71.84</v>
      </c>
      <c r="F80" s="8">
        <v>21</v>
      </c>
    </row>
    <row r="81" s="3" customFormat="1" ht="23" customHeight="1" spans="1:6">
      <c r="A81" s="8">
        <v>79</v>
      </c>
      <c r="B81" s="12" t="str">
        <f>"24207112709"</f>
        <v>24207112709</v>
      </c>
      <c r="C81" s="12" t="s">
        <v>92</v>
      </c>
      <c r="D81" s="18"/>
      <c r="E81" s="16">
        <v>71.8266666666667</v>
      </c>
      <c r="F81" s="8">
        <v>22</v>
      </c>
    </row>
    <row r="82" s="3" customFormat="1" ht="23" customHeight="1" spans="1:6">
      <c r="A82" s="8">
        <v>80</v>
      </c>
      <c r="B82" s="12" t="str">
        <f>"24207112704"</f>
        <v>24207112704</v>
      </c>
      <c r="C82" s="12" t="s">
        <v>93</v>
      </c>
      <c r="D82" s="18"/>
      <c r="E82" s="16">
        <v>71.72</v>
      </c>
      <c r="F82" s="8">
        <v>23</v>
      </c>
    </row>
    <row r="83" s="3" customFormat="1" ht="23" customHeight="1" spans="1:6">
      <c r="A83" s="8">
        <v>81</v>
      </c>
      <c r="B83" s="12" t="str">
        <f>"24207112020"</f>
        <v>24207112020</v>
      </c>
      <c r="C83" s="12" t="s">
        <v>94</v>
      </c>
      <c r="D83" s="18"/>
      <c r="E83" s="16">
        <v>71.6866666666667</v>
      </c>
      <c r="F83" s="8">
        <v>24</v>
      </c>
    </row>
    <row r="84" s="3" customFormat="1" ht="23" customHeight="1" spans="1:6">
      <c r="A84" s="8">
        <v>82</v>
      </c>
      <c r="B84" s="12" t="str">
        <f>"24207111917"</f>
        <v>24207111917</v>
      </c>
      <c r="C84" s="12" t="s">
        <v>95</v>
      </c>
      <c r="D84" s="18"/>
      <c r="E84" s="16">
        <v>71.6766666666667</v>
      </c>
      <c r="F84" s="8">
        <v>25</v>
      </c>
    </row>
    <row r="85" s="3" customFormat="1" ht="23" customHeight="1" spans="1:6">
      <c r="A85" s="8">
        <v>83</v>
      </c>
      <c r="B85" s="12" t="str">
        <f>"24207111813"</f>
        <v>24207111813</v>
      </c>
      <c r="C85" s="12" t="s">
        <v>96</v>
      </c>
      <c r="D85" s="18"/>
      <c r="E85" s="16">
        <v>71.5666666666667</v>
      </c>
      <c r="F85" s="8">
        <v>26</v>
      </c>
    </row>
    <row r="86" s="3" customFormat="1" ht="23" customHeight="1" spans="1:6">
      <c r="A86" s="8">
        <v>84</v>
      </c>
      <c r="B86" s="12" t="str">
        <f>"24207112313"</f>
        <v>24207112313</v>
      </c>
      <c r="C86" s="12" t="s">
        <v>97</v>
      </c>
      <c r="D86" s="18"/>
      <c r="E86" s="16">
        <v>71.44</v>
      </c>
      <c r="F86" s="8">
        <v>27</v>
      </c>
    </row>
    <row r="87" s="3" customFormat="1" ht="23" customHeight="1" spans="1:6">
      <c r="A87" s="8">
        <v>85</v>
      </c>
      <c r="B87" s="12" t="str">
        <f>"24207112905"</f>
        <v>24207112905</v>
      </c>
      <c r="C87" s="12" t="s">
        <v>98</v>
      </c>
      <c r="D87" s="18"/>
      <c r="E87" s="16">
        <v>71.2233333333333</v>
      </c>
      <c r="F87" s="8">
        <v>28</v>
      </c>
    </row>
    <row r="88" s="3" customFormat="1" ht="23" customHeight="1" spans="1:6">
      <c r="A88" s="8">
        <v>86</v>
      </c>
      <c r="B88" s="12" t="str">
        <f>"24207111823"</f>
        <v>24207111823</v>
      </c>
      <c r="C88" s="12" t="s">
        <v>99</v>
      </c>
      <c r="D88" s="18"/>
      <c r="E88" s="16">
        <v>71.1366666666667</v>
      </c>
      <c r="F88" s="8">
        <v>29</v>
      </c>
    </row>
    <row r="89" s="3" customFormat="1" ht="23" customHeight="1" spans="1:6">
      <c r="A89" s="8">
        <v>87</v>
      </c>
      <c r="B89" s="12" t="str">
        <f>"24207112509"</f>
        <v>24207112509</v>
      </c>
      <c r="C89" s="12" t="s">
        <v>100</v>
      </c>
      <c r="D89" s="18"/>
      <c r="E89" s="16">
        <v>71.12</v>
      </c>
      <c r="F89" s="8">
        <v>30</v>
      </c>
    </row>
    <row r="90" s="3" customFormat="1" ht="23" customHeight="1" spans="1:6">
      <c r="A90" s="8">
        <v>88</v>
      </c>
      <c r="B90" s="12" t="str">
        <f>"24207112025"</f>
        <v>24207112025</v>
      </c>
      <c r="C90" s="12" t="s">
        <v>101</v>
      </c>
      <c r="D90" s="18"/>
      <c r="E90" s="16">
        <v>70.9</v>
      </c>
      <c r="F90" s="8">
        <v>31</v>
      </c>
    </row>
    <row r="91" s="3" customFormat="1" ht="23" customHeight="1" spans="1:6">
      <c r="A91" s="8">
        <v>89</v>
      </c>
      <c r="B91" s="12" t="str">
        <f>"24207112405"</f>
        <v>24207112405</v>
      </c>
      <c r="C91" s="12" t="s">
        <v>102</v>
      </c>
      <c r="D91" s="18"/>
      <c r="E91" s="16">
        <v>70.8133333333333</v>
      </c>
      <c r="F91" s="8">
        <v>32</v>
      </c>
    </row>
    <row r="92" s="3" customFormat="1" ht="23" customHeight="1" spans="1:6">
      <c r="A92" s="8">
        <v>90</v>
      </c>
      <c r="B92" s="12" t="str">
        <f>"24207112604"</f>
        <v>24207112604</v>
      </c>
      <c r="C92" s="12" t="s">
        <v>103</v>
      </c>
      <c r="D92" s="18"/>
      <c r="E92" s="16">
        <v>70.8133333333333</v>
      </c>
      <c r="F92" s="8">
        <v>32</v>
      </c>
    </row>
    <row r="93" s="3" customFormat="1" ht="23" customHeight="1" spans="1:6">
      <c r="A93" s="8">
        <v>91</v>
      </c>
      <c r="B93" s="12" t="str">
        <f>"24207112613"</f>
        <v>24207112613</v>
      </c>
      <c r="C93" s="12" t="s">
        <v>104</v>
      </c>
      <c r="D93" s="18"/>
      <c r="E93" s="16">
        <v>70.7466666666667</v>
      </c>
      <c r="F93" s="8">
        <v>34</v>
      </c>
    </row>
    <row r="94" s="3" customFormat="1" ht="23" customHeight="1" spans="1:6">
      <c r="A94" s="8">
        <v>92</v>
      </c>
      <c r="B94" s="12" t="str">
        <f>"24207112024"</f>
        <v>24207112024</v>
      </c>
      <c r="C94" s="12" t="s">
        <v>105</v>
      </c>
      <c r="D94" s="18"/>
      <c r="E94" s="16">
        <v>70.6533333333333</v>
      </c>
      <c r="F94" s="8">
        <v>35</v>
      </c>
    </row>
    <row r="95" s="3" customFormat="1" ht="23" customHeight="1" spans="1:6">
      <c r="A95" s="8">
        <v>93</v>
      </c>
      <c r="B95" s="12" t="str">
        <f>"24207112115"</f>
        <v>24207112115</v>
      </c>
      <c r="C95" s="12" t="s">
        <v>106</v>
      </c>
      <c r="D95" s="18"/>
      <c r="E95" s="16">
        <v>70.6</v>
      </c>
      <c r="F95" s="8">
        <v>36</v>
      </c>
    </row>
    <row r="96" customFormat="1" ht="23" customHeight="1" spans="1:6">
      <c r="A96" s="8">
        <v>94</v>
      </c>
      <c r="B96" s="12" t="str">
        <f>"24207112714"</f>
        <v>24207112714</v>
      </c>
      <c r="C96" s="12" t="s">
        <v>107</v>
      </c>
      <c r="D96" s="18"/>
      <c r="E96" s="16">
        <v>70.5</v>
      </c>
      <c r="F96" s="8">
        <v>37</v>
      </c>
    </row>
    <row r="97" customFormat="1" ht="23" customHeight="1" spans="1:6">
      <c r="A97" s="8">
        <v>95</v>
      </c>
      <c r="B97" s="12" t="str">
        <f>"24207112528"</f>
        <v>24207112528</v>
      </c>
      <c r="C97" s="12" t="s">
        <v>108</v>
      </c>
      <c r="D97" s="18"/>
      <c r="E97" s="16">
        <v>70.45</v>
      </c>
      <c r="F97" s="8">
        <v>38</v>
      </c>
    </row>
    <row r="98" customFormat="1" ht="23" customHeight="1" spans="1:6">
      <c r="A98" s="8">
        <v>96</v>
      </c>
      <c r="B98" s="12" t="str">
        <f>"24207112204"</f>
        <v>24207112204</v>
      </c>
      <c r="C98" s="12" t="s">
        <v>109</v>
      </c>
      <c r="D98" s="18"/>
      <c r="E98" s="16">
        <v>70.2</v>
      </c>
      <c r="F98" s="8">
        <v>39</v>
      </c>
    </row>
    <row r="99" customFormat="1" ht="23" customHeight="1" spans="1:6">
      <c r="A99" s="8">
        <v>97</v>
      </c>
      <c r="B99" s="12" t="str">
        <f>"24207112827"</f>
        <v>24207112827</v>
      </c>
      <c r="C99" s="12" t="s">
        <v>110</v>
      </c>
      <c r="D99" s="18"/>
      <c r="E99" s="16">
        <v>70.14</v>
      </c>
      <c r="F99" s="8">
        <v>40</v>
      </c>
    </row>
    <row r="100" customFormat="1" ht="23" customHeight="1" spans="1:6">
      <c r="A100" s="8">
        <v>98</v>
      </c>
      <c r="B100" s="12" t="str">
        <f>"24207112707"</f>
        <v>24207112707</v>
      </c>
      <c r="C100" s="12" t="s">
        <v>111</v>
      </c>
      <c r="D100" s="18"/>
      <c r="E100" s="16">
        <v>70.09</v>
      </c>
      <c r="F100" s="8">
        <v>41</v>
      </c>
    </row>
    <row r="101" customFormat="1" ht="23" customHeight="1" spans="1:6">
      <c r="A101" s="8">
        <v>99</v>
      </c>
      <c r="B101" s="12" t="str">
        <f>"24207112429"</f>
        <v>24207112429</v>
      </c>
      <c r="C101" s="12" t="s">
        <v>112</v>
      </c>
      <c r="D101" s="18"/>
      <c r="E101" s="16">
        <v>70.08</v>
      </c>
      <c r="F101" s="8">
        <v>42</v>
      </c>
    </row>
    <row r="102" ht="23" customHeight="1" spans="1:6">
      <c r="A102" s="8">
        <v>100</v>
      </c>
      <c r="B102" s="12" t="str">
        <f>"24209113430"</f>
        <v>24209113430</v>
      </c>
      <c r="C102" s="12" t="s">
        <v>113</v>
      </c>
      <c r="D102" s="8" t="s">
        <v>114</v>
      </c>
      <c r="E102" s="16">
        <v>78.76</v>
      </c>
      <c r="F102" s="8">
        <v>1</v>
      </c>
    </row>
    <row r="103" ht="23" customHeight="1" spans="1:6">
      <c r="A103" s="8">
        <v>101</v>
      </c>
      <c r="B103" s="12" t="str">
        <f>"24209113419"</f>
        <v>24209113419</v>
      </c>
      <c r="C103" s="12" t="s">
        <v>115</v>
      </c>
      <c r="D103" s="8"/>
      <c r="E103" s="16">
        <v>75.4466666666667</v>
      </c>
      <c r="F103" s="8">
        <v>2</v>
      </c>
    </row>
    <row r="104" ht="23" customHeight="1" spans="1:6">
      <c r="A104" s="8">
        <v>102</v>
      </c>
      <c r="B104" s="12" t="str">
        <f>"24209113324"</f>
        <v>24209113324</v>
      </c>
      <c r="C104" s="12" t="s">
        <v>116</v>
      </c>
      <c r="D104" s="8"/>
      <c r="E104" s="16">
        <v>74.44</v>
      </c>
      <c r="F104" s="8">
        <v>3</v>
      </c>
    </row>
    <row r="105" ht="23" customHeight="1" spans="1:6">
      <c r="A105" s="8">
        <v>103</v>
      </c>
      <c r="B105" s="12" t="str">
        <f>"24209113113"</f>
        <v>24209113113</v>
      </c>
      <c r="C105" s="12" t="s">
        <v>117</v>
      </c>
      <c r="D105" s="8"/>
      <c r="E105" s="16">
        <v>74.26</v>
      </c>
      <c r="F105" s="8">
        <v>4</v>
      </c>
    </row>
    <row r="106" ht="23" customHeight="1" spans="1:6">
      <c r="A106" s="8">
        <v>104</v>
      </c>
      <c r="B106" s="12" t="str">
        <f>"24209113112"</f>
        <v>24209113112</v>
      </c>
      <c r="C106" s="12" t="s">
        <v>118</v>
      </c>
      <c r="D106" s="8"/>
      <c r="E106" s="16">
        <v>74.0333333333333</v>
      </c>
      <c r="F106" s="8">
        <v>5</v>
      </c>
    </row>
    <row r="107" ht="23" customHeight="1" spans="1:6">
      <c r="A107" s="8">
        <v>105</v>
      </c>
      <c r="B107" s="12" t="str">
        <f>"24209113702"</f>
        <v>24209113702</v>
      </c>
      <c r="C107" s="12" t="s">
        <v>119</v>
      </c>
      <c r="D107" s="8"/>
      <c r="E107" s="16">
        <v>73.96</v>
      </c>
      <c r="F107" s="8">
        <v>6</v>
      </c>
    </row>
    <row r="108" ht="23" customHeight="1" spans="1:6">
      <c r="A108" s="8">
        <v>106</v>
      </c>
      <c r="B108" s="12" t="str">
        <f>"24209113705"</f>
        <v>24209113705</v>
      </c>
      <c r="C108" s="12" t="s">
        <v>120</v>
      </c>
      <c r="D108" s="8"/>
      <c r="E108" s="16">
        <v>73.9</v>
      </c>
      <c r="F108" s="8">
        <v>7</v>
      </c>
    </row>
    <row r="109" ht="23" customHeight="1" spans="1:6">
      <c r="A109" s="8">
        <v>107</v>
      </c>
      <c r="B109" s="12" t="str">
        <f>"24209113704"</f>
        <v>24209113704</v>
      </c>
      <c r="C109" s="12" t="s">
        <v>121</v>
      </c>
      <c r="D109" s="8"/>
      <c r="E109" s="16">
        <v>73.8166666666667</v>
      </c>
      <c r="F109" s="8">
        <v>8</v>
      </c>
    </row>
    <row r="110" ht="23" customHeight="1" spans="1:6">
      <c r="A110" s="8">
        <v>108</v>
      </c>
      <c r="B110" s="12" t="str">
        <f>"24209113019"</f>
        <v>24209113019</v>
      </c>
      <c r="C110" s="12" t="s">
        <v>122</v>
      </c>
      <c r="D110" s="8"/>
      <c r="E110" s="16">
        <v>73.7533333333333</v>
      </c>
      <c r="F110" s="8">
        <v>9</v>
      </c>
    </row>
    <row r="111" ht="23" customHeight="1" spans="1:6">
      <c r="A111" s="8">
        <v>109</v>
      </c>
      <c r="B111" s="12" t="str">
        <f>"24209113613"</f>
        <v>24209113613</v>
      </c>
      <c r="C111" s="12" t="s">
        <v>123</v>
      </c>
      <c r="D111" s="8"/>
      <c r="E111" s="16">
        <v>73.3</v>
      </c>
      <c r="F111" s="8">
        <v>10</v>
      </c>
    </row>
    <row r="112" ht="23" customHeight="1" spans="1:6">
      <c r="A112" s="8">
        <v>110</v>
      </c>
      <c r="B112" s="12" t="str">
        <f>"24209113615"</f>
        <v>24209113615</v>
      </c>
      <c r="C112" s="12" t="s">
        <v>124</v>
      </c>
      <c r="D112" s="8"/>
      <c r="E112" s="16">
        <v>73.1266666666667</v>
      </c>
      <c r="F112" s="8">
        <v>11</v>
      </c>
    </row>
    <row r="113" ht="23" customHeight="1" spans="1:6">
      <c r="A113" s="8">
        <v>111</v>
      </c>
      <c r="B113" s="12" t="str">
        <f>"24209113503"</f>
        <v>24209113503</v>
      </c>
      <c r="C113" s="12" t="s">
        <v>125</v>
      </c>
      <c r="D113" s="8"/>
      <c r="E113" s="16">
        <v>72.9833333333333</v>
      </c>
      <c r="F113" s="8">
        <v>12</v>
      </c>
    </row>
    <row r="114" ht="23" customHeight="1" spans="1:6">
      <c r="A114" s="8">
        <v>112</v>
      </c>
      <c r="B114" s="12" t="str">
        <f>"24209113230"</f>
        <v>24209113230</v>
      </c>
      <c r="C114" s="12" t="s">
        <v>126</v>
      </c>
      <c r="D114" s="8"/>
      <c r="E114" s="16">
        <v>72.5066666666667</v>
      </c>
      <c r="F114" s="8">
        <v>13</v>
      </c>
    </row>
    <row r="115" ht="23" customHeight="1" spans="1:6">
      <c r="A115" s="8">
        <v>113</v>
      </c>
      <c r="B115" s="12" t="str">
        <f>"24209113608"</f>
        <v>24209113608</v>
      </c>
      <c r="C115" s="12" t="s">
        <v>127</v>
      </c>
      <c r="D115" s="8"/>
      <c r="E115" s="16">
        <v>72.29</v>
      </c>
      <c r="F115" s="8">
        <v>14</v>
      </c>
    </row>
    <row r="116" ht="23" customHeight="1" spans="1:6">
      <c r="A116" s="8">
        <v>114</v>
      </c>
      <c r="B116" s="12" t="str">
        <f>"24209113302"</f>
        <v>24209113302</v>
      </c>
      <c r="C116" s="12" t="s">
        <v>128</v>
      </c>
      <c r="D116" s="8"/>
      <c r="E116" s="16">
        <v>72.1766666666667</v>
      </c>
      <c r="F116" s="8">
        <v>15</v>
      </c>
    </row>
    <row r="117" ht="23" customHeight="1" spans="1:6">
      <c r="A117" s="8">
        <v>115</v>
      </c>
      <c r="B117" s="12" t="str">
        <f>"24209113701"</f>
        <v>24209113701</v>
      </c>
      <c r="C117" s="12" t="s">
        <v>129</v>
      </c>
      <c r="D117" s="8"/>
      <c r="E117" s="16">
        <v>72.0333333333333</v>
      </c>
      <c r="F117" s="8">
        <v>16</v>
      </c>
    </row>
    <row r="118" ht="23" customHeight="1" spans="1:6">
      <c r="A118" s="8">
        <v>116</v>
      </c>
      <c r="B118" s="12" t="str">
        <f>"24209113330"</f>
        <v>24209113330</v>
      </c>
      <c r="C118" s="12" t="s">
        <v>130</v>
      </c>
      <c r="D118" s="8"/>
      <c r="E118" s="16">
        <v>71.6966666666667</v>
      </c>
      <c r="F118" s="8">
        <v>17</v>
      </c>
    </row>
    <row r="119" ht="23" customHeight="1" spans="1:6">
      <c r="A119" s="8">
        <v>117</v>
      </c>
      <c r="B119" s="12" t="str">
        <f>"24209113513"</f>
        <v>24209113513</v>
      </c>
      <c r="C119" s="12" t="s">
        <v>131</v>
      </c>
      <c r="D119" s="8"/>
      <c r="E119" s="16">
        <v>71.6533333333333</v>
      </c>
      <c r="F119" s="8">
        <v>18</v>
      </c>
    </row>
    <row r="120" ht="23" customHeight="1" spans="1:6">
      <c r="A120" s="8">
        <v>118</v>
      </c>
      <c r="B120" s="12" t="str">
        <f>"24209113011"</f>
        <v>24209113011</v>
      </c>
      <c r="C120" s="12" t="s">
        <v>132</v>
      </c>
      <c r="D120" s="8"/>
      <c r="E120" s="16">
        <v>71.6366666666667</v>
      </c>
      <c r="F120" s="8">
        <v>19</v>
      </c>
    </row>
    <row r="121" ht="23" customHeight="1" spans="1:6">
      <c r="A121" s="8">
        <v>119</v>
      </c>
      <c r="B121" s="12" t="str">
        <f>"24209113421"</f>
        <v>24209113421</v>
      </c>
      <c r="C121" s="12" t="s">
        <v>133</v>
      </c>
      <c r="D121" s="8"/>
      <c r="E121" s="16">
        <v>71.61</v>
      </c>
      <c r="F121" s="8">
        <v>20</v>
      </c>
    </row>
    <row r="122" ht="23" customHeight="1" spans="1:6">
      <c r="A122" s="8">
        <v>120</v>
      </c>
      <c r="B122" s="12" t="str">
        <f>"24209113015"</f>
        <v>24209113015</v>
      </c>
      <c r="C122" s="12" t="s">
        <v>134</v>
      </c>
      <c r="D122" s="8"/>
      <c r="E122" s="16">
        <v>71.5966666666667</v>
      </c>
      <c r="F122" s="8">
        <v>21</v>
      </c>
    </row>
    <row r="123" ht="23" customHeight="1" spans="1:6">
      <c r="A123" s="8">
        <v>121</v>
      </c>
      <c r="B123" s="12" t="str">
        <f>"24209113423"</f>
        <v>24209113423</v>
      </c>
      <c r="C123" s="12" t="s">
        <v>135</v>
      </c>
      <c r="D123" s="8"/>
      <c r="E123" s="16">
        <v>71.2133333333333</v>
      </c>
      <c r="F123" s="8">
        <v>22</v>
      </c>
    </row>
    <row r="124" ht="23" customHeight="1" spans="1:6">
      <c r="A124" s="8">
        <v>122</v>
      </c>
      <c r="B124" s="12" t="str">
        <f>"24209113207"</f>
        <v>24209113207</v>
      </c>
      <c r="C124" s="12" t="s">
        <v>136</v>
      </c>
      <c r="D124" s="8"/>
      <c r="E124" s="16">
        <v>71.1966666666667</v>
      </c>
      <c r="F124" s="8">
        <v>23</v>
      </c>
    </row>
    <row r="125" ht="23" customHeight="1" spans="1:6">
      <c r="A125" s="8">
        <v>123</v>
      </c>
      <c r="B125" s="12" t="str">
        <f>"24209113225"</f>
        <v>24209113225</v>
      </c>
      <c r="C125" s="12" t="s">
        <v>137</v>
      </c>
      <c r="D125" s="8"/>
      <c r="E125" s="16">
        <v>71.0733333333333</v>
      </c>
      <c r="F125" s="8">
        <v>24</v>
      </c>
    </row>
    <row r="126" ht="23" customHeight="1" spans="1:6">
      <c r="A126" s="8">
        <v>124</v>
      </c>
      <c r="B126" s="12" t="str">
        <f>"24209113520"</f>
        <v>24209113520</v>
      </c>
      <c r="C126" s="12" t="s">
        <v>138</v>
      </c>
      <c r="D126" s="8"/>
      <c r="E126" s="16">
        <v>71.0166666666667</v>
      </c>
      <c r="F126" s="8">
        <v>25</v>
      </c>
    </row>
    <row r="127" ht="23" customHeight="1" spans="1:6">
      <c r="A127" s="8">
        <v>125</v>
      </c>
      <c r="B127" s="12" t="str">
        <f>"24209113616"</f>
        <v>24209113616</v>
      </c>
      <c r="C127" s="12" t="s">
        <v>139</v>
      </c>
      <c r="D127" s="8"/>
      <c r="E127" s="16">
        <v>70.9266666666667</v>
      </c>
      <c r="F127" s="8">
        <v>26</v>
      </c>
    </row>
    <row r="128" ht="23" customHeight="1" spans="1:6">
      <c r="A128" s="8">
        <v>126</v>
      </c>
      <c r="B128" s="12" t="str">
        <f>"24209113611"</f>
        <v>24209113611</v>
      </c>
      <c r="C128" s="12" t="s">
        <v>140</v>
      </c>
      <c r="D128" s="8"/>
      <c r="E128" s="16">
        <v>70.8133333333333</v>
      </c>
      <c r="F128" s="8">
        <v>27</v>
      </c>
    </row>
    <row r="129" ht="23" customHeight="1" spans="1:6">
      <c r="A129" s="8">
        <v>127</v>
      </c>
      <c r="B129" s="12" t="str">
        <f>"24209113226"</f>
        <v>24209113226</v>
      </c>
      <c r="C129" s="12" t="s">
        <v>141</v>
      </c>
      <c r="D129" s="8"/>
      <c r="E129" s="16">
        <v>70.7466666666667</v>
      </c>
      <c r="F129" s="8">
        <v>28</v>
      </c>
    </row>
    <row r="130" ht="23" customHeight="1" spans="1:6">
      <c r="A130" s="8">
        <v>128</v>
      </c>
      <c r="B130" s="12" t="str">
        <f>"24209113612"</f>
        <v>24209113612</v>
      </c>
      <c r="C130" s="12" t="s">
        <v>142</v>
      </c>
      <c r="D130" s="8"/>
      <c r="E130" s="16">
        <v>70.7133333333333</v>
      </c>
      <c r="F130" s="8">
        <v>29</v>
      </c>
    </row>
    <row r="131" ht="23" customHeight="1" spans="1:6">
      <c r="A131" s="8">
        <v>129</v>
      </c>
      <c r="B131" s="12" t="str">
        <f>"24209113601"</f>
        <v>24209113601</v>
      </c>
      <c r="C131" s="12" t="s">
        <v>143</v>
      </c>
      <c r="D131" s="8"/>
      <c r="E131" s="16">
        <v>70.6633333333333</v>
      </c>
      <c r="F131" s="8">
        <v>30</v>
      </c>
    </row>
    <row r="132" ht="23" customHeight="1" spans="1:6">
      <c r="A132" s="8">
        <v>130</v>
      </c>
      <c r="B132" s="12" t="str">
        <f>"24209113305"</f>
        <v>24209113305</v>
      </c>
      <c r="C132" s="12" t="s">
        <v>144</v>
      </c>
      <c r="D132" s="8"/>
      <c r="E132" s="16">
        <v>70.6066666666667</v>
      </c>
      <c r="F132" s="8">
        <v>31</v>
      </c>
    </row>
    <row r="133" ht="23" customHeight="1" spans="1:6">
      <c r="A133" s="8">
        <v>131</v>
      </c>
      <c r="B133" s="12" t="str">
        <f>"24209113626"</f>
        <v>24209113626</v>
      </c>
      <c r="C133" s="12" t="s">
        <v>145</v>
      </c>
      <c r="D133" s="8"/>
      <c r="E133" s="16">
        <v>70.57</v>
      </c>
      <c r="F133" s="8">
        <v>32</v>
      </c>
    </row>
    <row r="134" ht="23" customHeight="1" spans="1:6">
      <c r="A134" s="8">
        <v>132</v>
      </c>
      <c r="B134" s="12" t="str">
        <f>"24209113526"</f>
        <v>24209113526</v>
      </c>
      <c r="C134" s="12" t="s">
        <v>146</v>
      </c>
      <c r="D134" s="8"/>
      <c r="E134" s="16">
        <v>70.5666666666667</v>
      </c>
      <c r="F134" s="8">
        <v>33</v>
      </c>
    </row>
    <row r="135" ht="23" customHeight="1" spans="1:6">
      <c r="A135" s="8">
        <v>133</v>
      </c>
      <c r="B135" s="12" t="str">
        <f>"24209113029"</f>
        <v>24209113029</v>
      </c>
      <c r="C135" s="12" t="s">
        <v>147</v>
      </c>
      <c r="D135" s="8"/>
      <c r="E135" s="16">
        <v>70.4933333333333</v>
      </c>
      <c r="F135" s="8">
        <v>34</v>
      </c>
    </row>
    <row r="136" ht="23" customHeight="1" spans="1:6">
      <c r="A136" s="8">
        <v>134</v>
      </c>
      <c r="B136" s="12" t="str">
        <f>"24209113621"</f>
        <v>24209113621</v>
      </c>
      <c r="C136" s="12" t="s">
        <v>148</v>
      </c>
      <c r="D136" s="8"/>
      <c r="E136" s="16">
        <v>70.3233333333333</v>
      </c>
      <c r="F136" s="8">
        <v>35</v>
      </c>
    </row>
    <row r="137" ht="23" customHeight="1" spans="1:6">
      <c r="A137" s="8">
        <v>135</v>
      </c>
      <c r="B137" s="12" t="str">
        <f>"24209113624"</f>
        <v>24209113624</v>
      </c>
      <c r="C137" s="12" t="s">
        <v>149</v>
      </c>
      <c r="D137" s="8"/>
      <c r="E137" s="16">
        <v>70.32</v>
      </c>
      <c r="F137" s="8">
        <v>36</v>
      </c>
    </row>
    <row r="138" ht="23" customHeight="1" spans="1:6">
      <c r="A138" s="8">
        <v>136</v>
      </c>
      <c r="B138" s="12" t="str">
        <f>"24209113609"</f>
        <v>24209113609</v>
      </c>
      <c r="C138" s="12" t="s">
        <v>150</v>
      </c>
      <c r="D138" s="8"/>
      <c r="E138" s="16">
        <v>70.31</v>
      </c>
      <c r="F138" s="8">
        <v>37</v>
      </c>
    </row>
    <row r="139" ht="23" customHeight="1" spans="1:6">
      <c r="A139" s="8">
        <v>137</v>
      </c>
      <c r="B139" s="12" t="str">
        <f>"24209113211"</f>
        <v>24209113211</v>
      </c>
      <c r="C139" s="12" t="s">
        <v>151</v>
      </c>
      <c r="D139" s="8"/>
      <c r="E139" s="16">
        <v>70.3033333333333</v>
      </c>
      <c r="F139" s="8">
        <v>38</v>
      </c>
    </row>
    <row r="140" ht="23" customHeight="1" spans="1:6">
      <c r="A140" s="8">
        <v>138</v>
      </c>
      <c r="B140" s="12" t="str">
        <f>"24209113524"</f>
        <v>24209113524</v>
      </c>
      <c r="C140" s="12" t="s">
        <v>152</v>
      </c>
      <c r="D140" s="8"/>
      <c r="E140" s="16">
        <v>70.2533333333333</v>
      </c>
      <c r="F140" s="8">
        <v>39</v>
      </c>
    </row>
    <row r="141" ht="23" customHeight="1" spans="1:6">
      <c r="A141" s="8">
        <v>139</v>
      </c>
      <c r="B141" s="12" t="str">
        <f>"24210113709"</f>
        <v>24210113709</v>
      </c>
      <c r="C141" s="12" t="s">
        <v>153</v>
      </c>
      <c r="D141" s="17" t="s">
        <v>154</v>
      </c>
      <c r="E141" s="16">
        <v>71.5766666666667</v>
      </c>
      <c r="F141" s="8">
        <v>1</v>
      </c>
    </row>
    <row r="142" ht="23" customHeight="1" spans="1:6">
      <c r="A142" s="8">
        <v>140</v>
      </c>
      <c r="B142" s="12" t="str">
        <f>"24210113710"</f>
        <v>24210113710</v>
      </c>
      <c r="C142" s="12" t="s">
        <v>155</v>
      </c>
      <c r="D142" s="18"/>
      <c r="E142" s="16">
        <v>69.5366666666667</v>
      </c>
      <c r="F142" s="8">
        <v>2</v>
      </c>
    </row>
    <row r="143" ht="23" customHeight="1" spans="1:6">
      <c r="A143" s="8">
        <v>141</v>
      </c>
      <c r="B143" s="12" t="str">
        <f>"24210113708"</f>
        <v>24210113708</v>
      </c>
      <c r="C143" s="12" t="s">
        <v>156</v>
      </c>
      <c r="D143" s="19"/>
      <c r="E143" s="16">
        <v>69.0066666666667</v>
      </c>
      <c r="F143" s="8">
        <v>3</v>
      </c>
    </row>
  </sheetData>
  <mergeCells count="10">
    <mergeCell ref="A1:F1"/>
    <mergeCell ref="D3:D20"/>
    <mergeCell ref="D21:D38"/>
    <mergeCell ref="D39:D44"/>
    <mergeCell ref="D45:D50"/>
    <mergeCell ref="D51:D56"/>
    <mergeCell ref="D57:D59"/>
    <mergeCell ref="D60:D95"/>
    <mergeCell ref="D102:D140"/>
    <mergeCell ref="D141:D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猫奴～猫屋</cp:lastModifiedBy>
  <dcterms:created xsi:type="dcterms:W3CDTF">2024-05-17T07:44:00Z</dcterms:created>
  <dcterms:modified xsi:type="dcterms:W3CDTF">2024-05-22T01:15:36Z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4E45B5AB402C4263A8391EA9E7D0B61E_13</vt:lpwstr>
  </property>
  <property fmtid="{D5CDD505-2E9C-101B-9397-08002B2CF9AE}" pid="3" name="KSOProductBuildVer">
    <vt:lpwstr>2052-12.1.0.16729</vt:lpwstr>
  </property>
</Properties>
</file>