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864"/>
  </bookViews>
  <sheets>
    <sheet name="封面2025jb" sheetId="1" r:id="rId1"/>
    <sheet name="目录2025jb" sheetId="2" r:id="rId2"/>
    <sheet name="医疗资2025jb01" sheetId="3" r:id="rId3"/>
    <sheet name="医疗收支2025jb02" sheetId="4" r:id="rId4"/>
    <sheet name="医疗暂2025jb03" sheetId="5" r:id="rId5"/>
    <sheet name="其医资2025jb04" sheetId="6" r:id="rId6"/>
    <sheet name="其医收支2025jb05-1" sheetId="7" r:id="rId7"/>
    <sheet name="其医收支2025jb05-2" sheetId="8" r:id="rId8"/>
    <sheet name="其医暂2025jb06" sheetId="9" r:id="rId9"/>
    <sheet name="居民资2025jb07" sheetId="10" r:id="rId10"/>
    <sheet name="居民收支2025jb08" sheetId="11" r:id="rId11"/>
    <sheet name="居民医疗暂2025jb09" sheetId="12" r:id="rId12"/>
    <sheet name="医疗救助资产负债表2025jb10" sheetId="13" r:id="rId13"/>
    <sheet name="医疗救助收支表2025jb11" sheetId="14" r:id="rId14"/>
    <sheet name="补充资料表一2025jbb01" sheetId="15" r:id="rId15"/>
    <sheet name="补充资料表二2025jbb02" sheetId="16" r:id="rId16"/>
    <sheet name="补充资料表三2025jbb03" sheetId="17" r:id="rId17"/>
    <sheet name="补充资料表四2025jbb0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List>
</comments>
</file>

<file path=xl/comments10.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1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List>
</comments>
</file>

<file path=xl/comments12.xml><?xml version="1.0" encoding="utf-8"?>
<comments xmlns="http://schemas.openxmlformats.org/spreadsheetml/2006/main">
  <authors>
    <author/>
  </authors>
  <commentList>
    <comment ref="B5" authorId="0">
      <text>
        <r>
          <rPr>
            <sz val="9"/>
            <color rgb="FF000000"/>
            <rFont val="宋体"/>
            <charset val="134"/>
          </rPr>
          <t xml:space="preserve">数据类型:金额
计量单位:元
舍位方案:保留小数2位
数据长度上限:20
</t>
        </r>
      </text>
    </comment>
    <comment ref="D5" authorId="0">
      <text>
        <r>
          <rPr>
            <sz val="9"/>
            <color rgb="FF000000"/>
            <rFont val="宋体"/>
            <charset val="134"/>
          </rPr>
          <t xml:space="preserve">数据类型:金额
计量单位:元
舍位方案:保留小数2位
数据长度上限:20
</t>
        </r>
      </text>
    </comment>
    <comment ref="B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B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B10" authorId="0">
      <text>
        <r>
          <rPr>
            <sz val="9"/>
            <color rgb="FF000000"/>
            <rFont val="宋体"/>
            <charset val="134"/>
          </rPr>
          <t xml:space="preserve">数据类型:金额
计量单位:元
舍位方案:保留小数2位
数据长度上限:20
</t>
        </r>
      </text>
    </comment>
    <comment ref="B11" authorId="0">
      <text>
        <r>
          <rPr>
            <sz val="9"/>
            <color rgb="FF000000"/>
            <rFont val="宋体"/>
            <charset val="134"/>
          </rPr>
          <t xml:space="preserve">数据类型:金额
计量单位:元
舍位方案:保留小数2位
数据长度上限:20
</t>
        </r>
      </text>
    </comment>
    <comment ref="B12" authorId="0">
      <text>
        <r>
          <rPr>
            <sz val="9"/>
            <color rgb="FF000000"/>
            <rFont val="宋体"/>
            <charset val="134"/>
          </rPr>
          <t xml:space="preserve">数据类型:金额
计量单位:元
舍位方案:保留小数2位
数据长度上限:20
</t>
        </r>
      </text>
    </comment>
    <comment ref="B13" authorId="0">
      <text>
        <r>
          <rPr>
            <sz val="9"/>
            <color rgb="FF000000"/>
            <rFont val="宋体"/>
            <charset val="134"/>
          </rPr>
          <t xml:space="preserve">数据类型:金额
计量单位:元
舍位方案:保留小数2位
数据长度上限:20
</t>
        </r>
      </text>
    </comment>
    <comment ref="B14" authorId="0">
      <text>
        <r>
          <rPr>
            <sz val="9"/>
            <color rgb="FF000000"/>
            <rFont val="宋体"/>
            <charset val="134"/>
          </rPr>
          <t xml:space="preserve">数据类型:金额
计量单位:元
舍位方案:保留小数2位
数据长度上限:20
</t>
        </r>
      </text>
    </comment>
    <comment ref="B15" authorId="0">
      <text>
        <r>
          <rPr>
            <sz val="9"/>
            <color rgb="FF000000"/>
            <rFont val="宋体"/>
            <charset val="134"/>
          </rPr>
          <t xml:space="preserve">数据类型:金额
计量单位:元
舍位方案:保留小数2位
数据长度上限:20
</t>
        </r>
      </text>
    </comment>
    <comment ref="B16" authorId="0">
      <text>
        <r>
          <rPr>
            <sz val="9"/>
            <color rgb="FF000000"/>
            <rFont val="宋体"/>
            <charset val="134"/>
          </rPr>
          <t xml:space="preserve">数据类型:金额
计量单位:元
舍位方案:保留小数2位
数据长度上限:20
</t>
        </r>
      </text>
    </comment>
    <comment ref="B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B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B19"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 ref="B20" authorId="0">
      <text>
        <r>
          <rPr>
            <sz val="9"/>
            <color rgb="FF000000"/>
            <rFont val="宋体"/>
            <charset val="134"/>
          </rPr>
          <t xml:space="preserve">数据类型:金额
计量单位:元
舍位方案:保留小数2位
数据长度上限:20
</t>
        </r>
      </text>
    </comment>
    <comment ref="D20" authorId="0">
      <text>
        <r>
          <rPr>
            <sz val="9"/>
            <color rgb="FF000000"/>
            <rFont val="宋体"/>
            <charset val="134"/>
          </rPr>
          <t xml:space="preserve">数据类型:金额
计量单位:元
舍位方案:保留小数2位
数据长度上限:20
</t>
        </r>
      </text>
    </comment>
    <comment ref="D21" authorId="0">
      <text>
        <r>
          <rPr>
            <sz val="9"/>
            <color rgb="FF000000"/>
            <rFont val="宋体"/>
            <charset val="134"/>
          </rPr>
          <t xml:space="preserve">数据类型:金额
计量单位:元
舍位方案:保留小数2位
数据长度上限:20
</t>
        </r>
      </text>
    </comment>
    <comment ref="B22" authorId="0">
      <text>
        <r>
          <rPr>
            <sz val="9"/>
            <color rgb="FF000000"/>
            <rFont val="宋体"/>
            <charset val="134"/>
          </rPr>
          <t xml:space="preserve">数据类型:金额
计量单位:元
舍位方案:保留小数2位
数据长度上限:20
</t>
        </r>
      </text>
    </comment>
    <comment ref="D22" authorId="0">
      <text>
        <r>
          <rPr>
            <sz val="9"/>
            <color rgb="FF000000"/>
            <rFont val="宋体"/>
            <charset val="134"/>
          </rPr>
          <t xml:space="preserve">数据类型:金额
计量单位:元
舍位方案:保留小数2位
数据长度上限:20
</t>
        </r>
      </text>
    </comment>
  </commentList>
</comments>
</file>

<file path=xl/comments13.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数据长度上限:20
</t>
        </r>
      </text>
    </commen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G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G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G9" authorId="0">
      <text>
        <r>
          <rPr>
            <sz val="9"/>
            <color rgb="FF000000"/>
            <rFont val="宋体"/>
            <charset val="134"/>
          </rPr>
          <t xml:space="preserve">数据类型:金额
计量单位:元
舍位方案:保留小数2位
数据长度上限:20
</t>
        </r>
      </text>
    </comment>
  </commentList>
</comments>
</file>

<file path=xl/comments14.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数据长度上限:20
</t>
        </r>
      </text>
    </commen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B9"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B10"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B11"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B12"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B13"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B14"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B15"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List>
</comments>
</file>

<file path=xl/comments15.xml><?xml version="1.0" encoding="utf-8"?>
<comments xmlns="http://schemas.openxmlformats.org/spreadsheetml/2006/main">
  <authors>
    <author/>
  </authors>
  <commentList>
    <comment ref="A8"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H8" authorId="0">
      <text>
        <r>
          <rPr>
            <sz val="9"/>
            <color rgb="FF000000"/>
            <rFont val="宋体"/>
            <charset val="134"/>
          </rPr>
          <t xml:space="preserve">数据类型:文本
数据长度上限:100
</t>
        </r>
      </text>
    </comment>
  </commentList>
</comments>
</file>

<file path=xl/comments16.xml><?xml version="1.0" encoding="utf-8"?>
<comments xmlns="http://schemas.openxmlformats.org/spreadsheetml/2006/main">
  <authors>
    <author/>
  </authors>
  <commentLis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数据类型:文本
数据长度上限:100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数据类型:文本
数据长度上限:100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数据类型:文本
数据长度上限:100
</t>
        </r>
      </text>
    </comment>
    <comment ref="B9"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数据类型:文本
数据长度上限:100
</t>
        </r>
      </text>
    </comment>
    <comment ref="B10"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数据类型:文本
数据长度上限:100
</t>
        </r>
      </text>
    </comment>
    <comment ref="B11"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数据类型:文本
数据长度上限:100
</t>
        </r>
      </text>
    </comment>
    <comment ref="B12"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数据类型:文本
数据长度上限:100
</t>
        </r>
      </text>
    </comment>
    <comment ref="B13"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数据类型:文本
数据长度上限:100
</t>
        </r>
      </text>
    </comment>
    <comment ref="B14"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数据类型:文本
数据长度上限:100
</t>
        </r>
      </text>
    </comment>
    <comment ref="B15"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数据类型:文本
数据长度上限:100
</t>
        </r>
      </text>
    </comment>
    <comment ref="B16"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E16" authorId="0">
      <text>
        <r>
          <rPr>
            <sz val="9"/>
            <color rgb="FF000000"/>
            <rFont val="宋体"/>
            <charset val="134"/>
          </rPr>
          <t xml:space="preserve">数据类型:文本
数据长度上限:100
</t>
        </r>
      </text>
    </comment>
    <comment ref="B17"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E17" authorId="0">
      <text>
        <r>
          <rPr>
            <sz val="9"/>
            <color rgb="FF000000"/>
            <rFont val="宋体"/>
            <charset val="134"/>
          </rPr>
          <t xml:space="preserve">数据类型:文本
数据长度上限:100
</t>
        </r>
      </text>
    </comment>
    <comment ref="B18"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E18" authorId="0">
      <text>
        <r>
          <rPr>
            <sz val="9"/>
            <color rgb="FF000000"/>
            <rFont val="宋体"/>
            <charset val="134"/>
          </rPr>
          <t xml:space="preserve">数据类型:文本
数据长度上限:100
</t>
        </r>
      </text>
    </comment>
  </commentList>
</comments>
</file>

<file path=xl/comments2.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G6" authorId="0">
      <text>
        <r>
          <rPr>
            <sz val="9"/>
            <color rgb="FF000000"/>
            <rFont val="宋体"/>
            <charset val="134"/>
          </rPr>
          <t xml:space="preserve">数据类型:金额
计量单位:元
舍位方案:保留小数2位
数据长度上限:20
</t>
        </r>
      </text>
    </comment>
    <comment ref="J6" authorId="0">
      <text>
        <r>
          <rPr>
            <sz val="9"/>
            <color rgb="FF000000"/>
            <rFont val="宋体"/>
            <charset val="134"/>
          </rPr>
          <t xml:space="preserve">数据类型:金额
计量单位:元
舍位方案:保留小数2位
数据长度上限:20
</t>
        </r>
      </text>
    </comment>
    <comment ref="K6" authorId="0">
      <text>
        <r>
          <rPr>
            <sz val="9"/>
            <color rgb="FF000000"/>
            <rFont val="宋体"/>
            <charset val="134"/>
          </rPr>
          <t xml:space="preserve">数据类型:金额
计量单位:元
舍位方案:保留小数2位
数据长度上限:20
</t>
        </r>
      </text>
    </comment>
    <comment ref="L6" authorId="0">
      <text>
        <r>
          <rPr>
            <sz val="9"/>
            <color rgb="FF000000"/>
            <rFont val="宋体"/>
            <charset val="134"/>
          </rPr>
          <t xml:space="preserve">数据类型:金额
计量单位:元
舍位方案:保留小数2位
数据长度上限:20
</t>
        </r>
      </text>
    </comment>
    <comment ref="M6" authorId="0">
      <text>
        <r>
          <rPr>
            <sz val="9"/>
            <color rgb="FF000000"/>
            <rFont val="宋体"/>
            <charset val="134"/>
          </rPr>
          <t xml:space="preserve">数据类型:金额
计量单位:元
舍位方案:保留小数2位
数据长度上限:20
</t>
        </r>
      </text>
    </comment>
    <comment ref="N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G7" authorId="0">
      <text>
        <r>
          <rPr>
            <sz val="9"/>
            <color rgb="FF000000"/>
            <rFont val="宋体"/>
            <charset val="134"/>
          </rPr>
          <t xml:space="preserve">数据类型:金额
计量单位:元
舍位方案:保留小数2位
数据长度上限:20
</t>
        </r>
      </text>
    </comment>
    <comment ref="J7" authorId="0">
      <text>
        <r>
          <rPr>
            <sz val="9"/>
            <color rgb="FF000000"/>
            <rFont val="宋体"/>
            <charset val="134"/>
          </rPr>
          <t xml:space="preserve">数据类型:金额
计量单位:元
舍位方案:保留小数2位
数据长度上限:20
</t>
        </r>
      </text>
    </comment>
    <comment ref="K7" authorId="0">
      <text>
        <r>
          <rPr>
            <sz val="9"/>
            <color rgb="FF000000"/>
            <rFont val="宋体"/>
            <charset val="134"/>
          </rPr>
          <t xml:space="preserve">数据类型:金额
计量单位:元
舍位方案:保留小数2位
数据长度上限:20
</t>
        </r>
      </text>
    </comment>
    <comment ref="L7" authorId="0">
      <text>
        <r>
          <rPr>
            <sz val="9"/>
            <color rgb="FF000000"/>
            <rFont val="宋体"/>
            <charset val="134"/>
          </rPr>
          <t xml:space="preserve">数据类型:金额
计量单位:元
舍位方案:保留小数2位
数据长度上限:20
</t>
        </r>
      </text>
    </comment>
    <comment ref="M7" authorId="0">
      <text>
        <r>
          <rPr>
            <sz val="9"/>
            <color rgb="FF000000"/>
            <rFont val="宋体"/>
            <charset val="134"/>
          </rPr>
          <t xml:space="preserve">数据类型:金额
计量单位:元
舍位方案:保留小数2位
数据长度上限:20
</t>
        </r>
      </text>
    </comment>
    <comment ref="N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J8" authorId="0">
      <text>
        <r>
          <rPr>
            <sz val="9"/>
            <color rgb="FF000000"/>
            <rFont val="宋体"/>
            <charset val="134"/>
          </rPr>
          <t xml:space="preserve">数据类型:金额
计量单位:元
舍位方案:保留小数2位
数据长度上限:20
</t>
        </r>
      </text>
    </comment>
    <comment ref="N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G9" authorId="0">
      <text>
        <r>
          <rPr>
            <sz val="9"/>
            <color rgb="FF000000"/>
            <rFont val="宋体"/>
            <charset val="134"/>
          </rPr>
          <t xml:space="preserve">数据类型:金额
计量单位:元
舍位方案:保留小数2位
数据长度上限:20
</t>
        </r>
      </text>
    </comment>
    <comment ref="J9" authorId="0">
      <text>
        <r>
          <rPr>
            <sz val="9"/>
            <color rgb="FF000000"/>
            <rFont val="宋体"/>
            <charset val="134"/>
          </rPr>
          <t xml:space="preserve">数据类型:金额
计量单位:元
舍位方案:保留小数2位
数据长度上限:20
</t>
        </r>
      </text>
    </comment>
    <comment ref="K9" authorId="0">
      <text>
        <r>
          <rPr>
            <sz val="9"/>
            <color rgb="FF000000"/>
            <rFont val="宋体"/>
            <charset val="134"/>
          </rPr>
          <t xml:space="preserve">数据类型:金额
计量单位:元
舍位方案:保留小数2位
数据长度上限:20
</t>
        </r>
      </text>
    </comment>
    <comment ref="L9" authorId="0">
      <text>
        <r>
          <rPr>
            <sz val="9"/>
            <color rgb="FF000000"/>
            <rFont val="宋体"/>
            <charset val="134"/>
          </rPr>
          <t xml:space="preserve">数据类型:金额
计量单位:元
舍位方案:保留小数2位
数据长度上限:20
</t>
        </r>
      </text>
    </comment>
    <comment ref="M9" authorId="0">
      <text>
        <r>
          <rPr>
            <sz val="9"/>
            <color rgb="FF000000"/>
            <rFont val="宋体"/>
            <charset val="134"/>
          </rPr>
          <t xml:space="preserve">数据类型:金额
计量单位:元
舍位方案:保留小数2位
数据长度上限:20
</t>
        </r>
      </text>
    </comment>
    <comment ref="N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G10" authorId="0">
      <text>
        <r>
          <rPr>
            <sz val="9"/>
            <color rgb="FF000000"/>
            <rFont val="宋体"/>
            <charset val="134"/>
          </rPr>
          <t xml:space="preserve">数据类型:金额
计量单位:元
舍位方案:保留小数2位
数据长度上限:20
</t>
        </r>
      </text>
    </comment>
    <comment ref="J10" authorId="0">
      <text>
        <r>
          <rPr>
            <sz val="9"/>
            <color rgb="FF000000"/>
            <rFont val="宋体"/>
            <charset val="134"/>
          </rPr>
          <t xml:space="preserve">数据类型:金额
计量单位:元
舍位方案:保留小数2位
数据长度上限:20
</t>
        </r>
      </text>
    </comment>
    <comment ref="K10" authorId="0">
      <text>
        <r>
          <rPr>
            <sz val="9"/>
            <color rgb="FF000000"/>
            <rFont val="宋体"/>
            <charset val="134"/>
          </rPr>
          <t xml:space="preserve">数据类型:金额
计量单位:元
舍位方案:保留小数2位
数据长度上限:20
</t>
        </r>
      </text>
    </comment>
    <comment ref="L10" authorId="0">
      <text>
        <r>
          <rPr>
            <sz val="9"/>
            <color rgb="FF000000"/>
            <rFont val="宋体"/>
            <charset val="134"/>
          </rPr>
          <t xml:space="preserve">数据类型:金额
计量单位:元
舍位方案:保留小数2位
数据长度上限:20
</t>
        </r>
      </text>
    </comment>
    <comment ref="M10" authorId="0">
      <text>
        <r>
          <rPr>
            <sz val="9"/>
            <color rgb="FF000000"/>
            <rFont val="宋体"/>
            <charset val="134"/>
          </rPr>
          <t xml:space="preserve">数据类型:金额
计量单位:元
舍位方案:保留小数2位
数据长度上限:20
</t>
        </r>
      </text>
    </comment>
    <comment ref="N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G11" authorId="0">
      <text>
        <r>
          <rPr>
            <sz val="9"/>
            <color rgb="FF000000"/>
            <rFont val="宋体"/>
            <charset val="134"/>
          </rPr>
          <t xml:space="preserve">数据类型:金额
计量单位:元
舍位方案:保留小数2位
数据长度上限:20
</t>
        </r>
      </text>
    </comment>
    <comment ref="J11" authorId="0">
      <text>
        <r>
          <rPr>
            <sz val="9"/>
            <color rgb="FF000000"/>
            <rFont val="宋体"/>
            <charset val="134"/>
          </rPr>
          <t xml:space="preserve">数据类型:金额
计量单位:元
舍位方案:保留小数2位
数据长度上限:20
</t>
        </r>
      </text>
    </comment>
    <comment ref="K11" authorId="0">
      <text>
        <r>
          <rPr>
            <sz val="9"/>
            <color rgb="FF000000"/>
            <rFont val="宋体"/>
            <charset val="134"/>
          </rPr>
          <t xml:space="preserve">数据类型:金额
计量单位:元
舍位方案:保留小数2位
数据长度上限:20
</t>
        </r>
      </text>
    </comment>
    <comment ref="L11" authorId="0">
      <text>
        <r>
          <rPr>
            <sz val="9"/>
            <color rgb="FF000000"/>
            <rFont val="宋体"/>
            <charset val="134"/>
          </rPr>
          <t xml:space="preserve">数据类型:金额
计量单位:元
舍位方案:保留小数2位
数据长度上限:20
</t>
        </r>
      </text>
    </comment>
    <comment ref="M11" authorId="0">
      <text>
        <r>
          <rPr>
            <sz val="9"/>
            <color rgb="FF000000"/>
            <rFont val="宋体"/>
            <charset val="134"/>
          </rPr>
          <t xml:space="preserve">数据类型:金额
计量单位:元
舍位方案:保留小数2位
数据长度上限:20
</t>
        </r>
      </text>
    </comment>
    <comment ref="N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G12" authorId="0">
      <text>
        <r>
          <rPr>
            <sz val="9"/>
            <color rgb="FF000000"/>
            <rFont val="宋体"/>
            <charset val="134"/>
          </rPr>
          <t xml:space="preserve">数据类型:金额
计量单位:元
舍位方案:保留小数2位
数据长度上限:20
</t>
        </r>
      </text>
    </comment>
    <comment ref="J12" authorId="0">
      <text>
        <r>
          <rPr>
            <sz val="9"/>
            <color rgb="FF000000"/>
            <rFont val="宋体"/>
            <charset val="134"/>
          </rPr>
          <t xml:space="preserve">数据类型:金额
计量单位:元
舍位方案:保留小数2位
数据长度上限:20
</t>
        </r>
      </text>
    </comment>
    <comment ref="K12" authorId="0">
      <text>
        <r>
          <rPr>
            <sz val="9"/>
            <color rgb="FF000000"/>
            <rFont val="宋体"/>
            <charset val="134"/>
          </rPr>
          <t xml:space="preserve">数据类型:金额
计量单位:元
舍位方案:保留小数2位
数据长度上限:20
</t>
        </r>
      </text>
    </comment>
    <comment ref="L12" authorId="0">
      <text>
        <r>
          <rPr>
            <sz val="9"/>
            <color rgb="FF000000"/>
            <rFont val="宋体"/>
            <charset val="134"/>
          </rPr>
          <t xml:space="preserve">数据类型:金额
计量单位:元
舍位方案:保留小数2位
数据长度上限:20
</t>
        </r>
      </text>
    </comment>
    <comment ref="M12" authorId="0">
      <text>
        <r>
          <rPr>
            <sz val="9"/>
            <color rgb="FF000000"/>
            <rFont val="宋体"/>
            <charset val="134"/>
          </rPr>
          <t xml:space="preserve">数据类型:金额
计量单位:元
舍位方案:保留小数2位
数据长度上限:20
</t>
        </r>
      </text>
    </comment>
    <comment ref="N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G13" authorId="0">
      <text>
        <r>
          <rPr>
            <sz val="9"/>
            <color rgb="FF000000"/>
            <rFont val="宋体"/>
            <charset val="134"/>
          </rPr>
          <t xml:space="preserve">数据类型:金额
计量单位:元
舍位方案:保留小数2位
数据长度上限:20
</t>
        </r>
      </text>
    </comment>
    <comment ref="J13" authorId="0">
      <text>
        <r>
          <rPr>
            <sz val="9"/>
            <color rgb="FF000000"/>
            <rFont val="宋体"/>
            <charset val="134"/>
          </rPr>
          <t xml:space="preserve">数据类型:金额
计量单位:元
舍位方案:保留小数2位
数据长度上限:20
</t>
        </r>
      </text>
    </comment>
    <comment ref="K13" authorId="0">
      <text>
        <r>
          <rPr>
            <sz val="9"/>
            <color rgb="FF000000"/>
            <rFont val="宋体"/>
            <charset val="134"/>
          </rPr>
          <t xml:space="preserve">数据类型:金额
计量单位:元
舍位方案:保留小数2位
数据长度上限:20
</t>
        </r>
      </text>
    </comment>
    <comment ref="L13" authorId="0">
      <text>
        <r>
          <rPr>
            <sz val="9"/>
            <color rgb="FF000000"/>
            <rFont val="宋体"/>
            <charset val="134"/>
          </rPr>
          <t xml:space="preserve">数据类型:金额
计量单位:元
舍位方案:保留小数2位
数据长度上限:20
</t>
        </r>
      </text>
    </comment>
    <comment ref="M13" authorId="0">
      <text>
        <r>
          <rPr>
            <sz val="9"/>
            <color rgb="FF000000"/>
            <rFont val="宋体"/>
            <charset val="134"/>
          </rPr>
          <t xml:space="preserve">数据类型:金额
计量单位:元
舍位方案:保留小数2位
数据长度上限:20
</t>
        </r>
      </text>
    </comment>
    <comment ref="N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G14" authorId="0">
      <text>
        <r>
          <rPr>
            <sz val="9"/>
            <color rgb="FF000000"/>
            <rFont val="宋体"/>
            <charset val="134"/>
          </rPr>
          <t xml:space="preserve">数据类型:金额
计量单位:元
舍位方案:保留小数2位
数据长度上限:20
</t>
        </r>
      </text>
    </comment>
    <comment ref="J14" authorId="0">
      <text>
        <r>
          <rPr>
            <sz val="9"/>
            <color rgb="FF000000"/>
            <rFont val="宋体"/>
            <charset val="134"/>
          </rPr>
          <t xml:space="preserve">数据类型:金额
计量单位:元
舍位方案:保留小数2位
数据长度上限:20
</t>
        </r>
      </text>
    </comment>
    <comment ref="K14" authorId="0">
      <text>
        <r>
          <rPr>
            <sz val="9"/>
            <color rgb="FF000000"/>
            <rFont val="宋体"/>
            <charset val="134"/>
          </rPr>
          <t xml:space="preserve">数据类型:金额
计量单位:元
舍位方案:保留小数2位
数据长度上限:20
</t>
        </r>
      </text>
    </comment>
    <comment ref="L14" authorId="0">
      <text>
        <r>
          <rPr>
            <sz val="9"/>
            <color rgb="FF000000"/>
            <rFont val="宋体"/>
            <charset val="134"/>
          </rPr>
          <t xml:space="preserve">数据类型:金额
计量单位:元
舍位方案:保留小数2位
数据长度上限:20
</t>
        </r>
      </text>
    </comment>
    <comment ref="M14" authorId="0">
      <text>
        <r>
          <rPr>
            <sz val="9"/>
            <color rgb="FF000000"/>
            <rFont val="宋体"/>
            <charset val="134"/>
          </rPr>
          <t xml:space="preserve">数据类型:金额
计量单位:元
舍位方案:保留小数2位
数据长度上限:20
</t>
        </r>
      </text>
    </comment>
    <comment ref="N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G15" authorId="0">
      <text>
        <r>
          <rPr>
            <sz val="9"/>
            <color rgb="FF000000"/>
            <rFont val="宋体"/>
            <charset val="134"/>
          </rPr>
          <t xml:space="preserve">数据类型:金额
计量单位:元
舍位方案:保留小数2位
数据长度上限:20
</t>
        </r>
      </text>
    </comment>
    <comment ref="J15" authorId="0">
      <text>
        <r>
          <rPr>
            <sz val="9"/>
            <color rgb="FF000000"/>
            <rFont val="宋体"/>
            <charset val="134"/>
          </rPr>
          <t xml:space="preserve">数据类型:金额
计量单位:元
舍位方案:保留小数2位
数据长度上限:20
</t>
        </r>
      </text>
    </comment>
    <comment ref="K15" authorId="0">
      <text>
        <r>
          <rPr>
            <sz val="9"/>
            <color rgb="FF000000"/>
            <rFont val="宋体"/>
            <charset val="134"/>
          </rPr>
          <t xml:space="preserve">数据类型:金额
计量单位:元
舍位方案:保留小数2位
数据长度上限:20
</t>
        </r>
      </text>
    </comment>
    <comment ref="L15" authorId="0">
      <text>
        <r>
          <rPr>
            <sz val="9"/>
            <color rgb="FF000000"/>
            <rFont val="宋体"/>
            <charset val="134"/>
          </rPr>
          <t xml:space="preserve">数据类型:金额
计量单位:元
舍位方案:保留小数2位
数据长度上限:20
</t>
        </r>
      </text>
    </comment>
    <comment ref="M15" authorId="0">
      <text>
        <r>
          <rPr>
            <sz val="9"/>
            <color rgb="FF000000"/>
            <rFont val="宋体"/>
            <charset val="134"/>
          </rPr>
          <t xml:space="preserve">数据类型:金额
计量单位:元
舍位方案:保留小数2位
数据长度上限:20
</t>
        </r>
      </text>
    </comment>
    <comment ref="N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E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G16" authorId="0">
      <text>
        <r>
          <rPr>
            <sz val="9"/>
            <color rgb="FF000000"/>
            <rFont val="宋体"/>
            <charset val="134"/>
          </rPr>
          <t xml:space="preserve">数据类型:金额
计量单位:元
舍位方案:保留小数2位
数据长度上限:20
</t>
        </r>
      </text>
    </comment>
    <comment ref="J16" authorId="0">
      <text>
        <r>
          <rPr>
            <sz val="9"/>
            <color rgb="FF000000"/>
            <rFont val="宋体"/>
            <charset val="134"/>
          </rPr>
          <t xml:space="preserve">数据类型:金额
计量单位:元
舍位方案:保留小数2位
数据长度上限:20
</t>
        </r>
      </text>
    </comment>
    <comment ref="K16" authorId="0">
      <text>
        <r>
          <rPr>
            <sz val="9"/>
            <color rgb="FF000000"/>
            <rFont val="宋体"/>
            <charset val="134"/>
          </rPr>
          <t xml:space="preserve">数据类型:金额
计量单位:元
舍位方案:保留小数2位
数据长度上限:20
</t>
        </r>
      </text>
    </comment>
    <comment ref="L16" authorId="0">
      <text>
        <r>
          <rPr>
            <sz val="9"/>
            <color rgb="FF000000"/>
            <rFont val="宋体"/>
            <charset val="134"/>
          </rPr>
          <t xml:space="preserve">数据类型:金额
计量单位:元
舍位方案:保留小数2位
数据长度上限:20
</t>
        </r>
      </text>
    </comment>
    <comment ref="M16" authorId="0">
      <text>
        <r>
          <rPr>
            <sz val="9"/>
            <color rgb="FF000000"/>
            <rFont val="宋体"/>
            <charset val="134"/>
          </rPr>
          <t xml:space="preserve">数据类型:金额
计量单位:元
舍位方案:保留小数2位
数据长度上限:20
</t>
        </r>
      </text>
    </comment>
    <comment ref="N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E17" authorId="0">
      <text>
        <r>
          <rPr>
            <sz val="9"/>
            <color rgb="FF000000"/>
            <rFont val="宋体"/>
            <charset val="134"/>
          </rPr>
          <t xml:space="preserve">数据类型:金额
计量单位:元
舍位方案:保留小数2位
数据长度上限:20
</t>
        </r>
      </text>
    </comment>
    <comment ref="F17" authorId="0">
      <text>
        <r>
          <rPr>
            <sz val="9"/>
            <color rgb="FF000000"/>
            <rFont val="宋体"/>
            <charset val="134"/>
          </rPr>
          <t xml:space="preserve">数据类型:金额
计量单位:元
舍位方案:保留小数2位
数据长度上限:20
</t>
        </r>
      </text>
    </comment>
    <comment ref="G17" authorId="0">
      <text>
        <r>
          <rPr>
            <sz val="9"/>
            <color rgb="FF000000"/>
            <rFont val="宋体"/>
            <charset val="134"/>
          </rPr>
          <t xml:space="preserve">数据类型:金额
计量单位:元
舍位方案:保留小数2位
数据长度上限:20
</t>
        </r>
      </text>
    </comment>
    <comment ref="J17" authorId="0">
      <text>
        <r>
          <rPr>
            <sz val="9"/>
            <color rgb="FF000000"/>
            <rFont val="宋体"/>
            <charset val="134"/>
          </rPr>
          <t xml:space="preserve">数据类型:金额
计量单位:元
舍位方案:保留小数2位
数据长度上限:20
</t>
        </r>
      </text>
    </comment>
    <comment ref="N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E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G18" authorId="0">
      <text>
        <r>
          <rPr>
            <sz val="9"/>
            <color rgb="FF000000"/>
            <rFont val="宋体"/>
            <charset val="134"/>
          </rPr>
          <t xml:space="preserve">数据类型:金额
计量单位:元
舍位方案:保留小数2位
数据长度上限:20
</t>
        </r>
      </text>
    </comment>
    <comment ref="J18" authorId="0">
      <text>
        <r>
          <rPr>
            <sz val="9"/>
            <color rgb="FF000000"/>
            <rFont val="宋体"/>
            <charset val="134"/>
          </rPr>
          <t xml:space="preserve">数据类型:金额
计量单位:元
舍位方案:保留小数2位
数据长度上限:20
</t>
        </r>
      </text>
    </comment>
    <comment ref="K18" authorId="0">
      <text>
        <r>
          <rPr>
            <sz val="9"/>
            <color rgb="FF000000"/>
            <rFont val="宋体"/>
            <charset val="134"/>
          </rPr>
          <t xml:space="preserve">数据类型:金额
计量单位:元
舍位方案:保留小数2位
数据长度上限:20
</t>
        </r>
      </text>
    </comment>
    <comment ref="L18" authorId="0">
      <text>
        <r>
          <rPr>
            <sz val="9"/>
            <color rgb="FF000000"/>
            <rFont val="宋体"/>
            <charset val="134"/>
          </rPr>
          <t xml:space="preserve">数据类型:金额
计量单位:元
舍位方案:保留小数2位
数据长度上限:20
</t>
        </r>
      </text>
    </comment>
    <comment ref="M18" authorId="0">
      <text>
        <r>
          <rPr>
            <sz val="9"/>
            <color rgb="FF000000"/>
            <rFont val="宋体"/>
            <charset val="134"/>
          </rPr>
          <t xml:space="preserve">数据类型:金额
计量单位:元
舍位方案:保留小数2位
数据长度上限:20
</t>
        </r>
      </text>
    </comment>
    <comment ref="N18" authorId="0">
      <text>
        <r>
          <rPr>
            <sz val="9"/>
            <color rgb="FF000000"/>
            <rFont val="宋体"/>
            <charset val="134"/>
          </rPr>
          <t xml:space="preserve">数据类型:金额
计量单位:元
舍位方案:保留小数2位
数据长度上限:20
</t>
        </r>
      </text>
    </comment>
    <comment ref="J19" authorId="0">
      <text>
        <r>
          <rPr>
            <sz val="9"/>
            <color rgb="FF000000"/>
            <rFont val="宋体"/>
            <charset val="134"/>
          </rPr>
          <t xml:space="preserve">数据类型:金额
计量单位:元
舍位方案:保留小数2位
数据长度上限:20
</t>
        </r>
      </text>
    </comment>
    <comment ref="K19" authorId="0">
      <text>
        <r>
          <rPr>
            <sz val="9"/>
            <color rgb="FF000000"/>
            <rFont val="宋体"/>
            <charset val="134"/>
          </rPr>
          <t xml:space="preserve">数据类型:金额
计量单位:元
舍位方案:保留小数2位
数据长度上限:20
</t>
        </r>
      </text>
    </comment>
    <comment ref="L19" authorId="0">
      <text>
        <r>
          <rPr>
            <sz val="9"/>
            <color rgb="FF000000"/>
            <rFont val="宋体"/>
            <charset val="134"/>
          </rPr>
          <t xml:space="preserve">数据类型:金额
计量单位:元
舍位方案:保留小数2位
数据长度上限:20
</t>
        </r>
      </text>
    </comment>
    <comment ref="M19" authorId="0">
      <text>
        <r>
          <rPr>
            <sz val="9"/>
            <color rgb="FF000000"/>
            <rFont val="宋体"/>
            <charset val="134"/>
          </rPr>
          <t xml:space="preserve">数据类型:金额
计量单位:元
舍位方案:保留小数2位
数据长度上限:20
</t>
        </r>
      </text>
    </comment>
    <comment ref="N19" authorId="0">
      <text>
        <r>
          <rPr>
            <sz val="9"/>
            <color rgb="FF000000"/>
            <rFont val="宋体"/>
            <charset val="134"/>
          </rPr>
          <t xml:space="preserve">数据类型:金额
计量单位:元
舍位方案:保留小数2位
数据长度上限:20
</t>
        </r>
      </text>
    </comment>
    <comment ref="J20" authorId="0">
      <text>
        <r>
          <rPr>
            <sz val="9"/>
            <color rgb="FF000000"/>
            <rFont val="宋体"/>
            <charset val="134"/>
          </rPr>
          <t xml:space="preserve">数据类型:金额
计量单位:元
舍位方案:保留小数2位
数据长度上限:20
</t>
        </r>
      </text>
    </comment>
    <comment ref="K20" authorId="0">
      <text>
        <r>
          <rPr>
            <sz val="9"/>
            <color rgb="FF000000"/>
            <rFont val="宋体"/>
            <charset val="134"/>
          </rPr>
          <t xml:space="preserve">数据类型:金额
计量单位:元
舍位方案:保留小数2位
数据长度上限:20
</t>
        </r>
      </text>
    </comment>
    <comment ref="L20" authorId="0">
      <text>
        <r>
          <rPr>
            <sz val="9"/>
            <color rgb="FF000000"/>
            <rFont val="宋体"/>
            <charset val="134"/>
          </rPr>
          <t xml:space="preserve">数据类型:金额
计量单位:元
舍位方案:保留小数2位
数据长度上限:20
</t>
        </r>
      </text>
    </comment>
    <comment ref="M20" authorId="0">
      <text>
        <r>
          <rPr>
            <sz val="9"/>
            <color rgb="FF000000"/>
            <rFont val="宋体"/>
            <charset val="134"/>
          </rPr>
          <t xml:space="preserve">数据类型:金额
计量单位:元
舍位方案:保留小数2位
数据长度上限:20
</t>
        </r>
      </text>
    </comment>
    <comment ref="N20" authorId="0">
      <text>
        <r>
          <rPr>
            <sz val="9"/>
            <color rgb="FF000000"/>
            <rFont val="宋体"/>
            <charset val="134"/>
          </rPr>
          <t xml:space="preserve">数据类型:金额
计量单位:元
舍位方案:保留小数2位
数据长度上限:20
</t>
        </r>
      </text>
    </comment>
    <comment ref="J21" authorId="0">
      <text>
        <r>
          <rPr>
            <sz val="9"/>
            <color rgb="FF000000"/>
            <rFont val="宋体"/>
            <charset val="134"/>
          </rPr>
          <t xml:space="preserve">数据类型:金额
计量单位:元
舍位方案:保留小数2位
数据长度上限:20
</t>
        </r>
      </text>
    </comment>
    <comment ref="K21" authorId="0">
      <text>
        <r>
          <rPr>
            <sz val="9"/>
            <color rgb="FF000000"/>
            <rFont val="宋体"/>
            <charset val="134"/>
          </rPr>
          <t xml:space="preserve">数据类型:金额
计量单位:元
舍位方案:保留小数2位
数据长度上限:20
</t>
        </r>
      </text>
    </comment>
    <comment ref="L21" authorId="0">
      <text>
        <r>
          <rPr>
            <sz val="9"/>
            <color rgb="FF000000"/>
            <rFont val="宋体"/>
            <charset val="134"/>
          </rPr>
          <t xml:space="preserve">数据类型:金额
计量单位:元
舍位方案:保留小数2位
数据长度上限:20
</t>
        </r>
      </text>
    </comment>
    <comment ref="M21" authorId="0">
      <text>
        <r>
          <rPr>
            <sz val="9"/>
            <color rgb="FF000000"/>
            <rFont val="宋体"/>
            <charset val="134"/>
          </rPr>
          <t xml:space="preserve">数据类型:金额
计量单位:元
舍位方案:保留小数2位
数据长度上限:20
</t>
        </r>
      </text>
    </comment>
    <comment ref="N21" authorId="0">
      <text>
        <r>
          <rPr>
            <sz val="9"/>
            <color rgb="FF000000"/>
            <rFont val="宋体"/>
            <charset val="134"/>
          </rPr>
          <t xml:space="preserve">数据类型:金额
计量单位:元
舍位方案:保留小数2位
数据长度上限:20
</t>
        </r>
      </text>
    </comment>
    <comment ref="J22" authorId="0">
      <text>
        <r>
          <rPr>
            <sz val="9"/>
            <color rgb="FF000000"/>
            <rFont val="宋体"/>
            <charset val="134"/>
          </rPr>
          <t xml:space="preserve">数据类型:金额
计量单位:元
舍位方案:保留小数2位
数据长度上限:20
</t>
        </r>
      </text>
    </comment>
    <comment ref="K22" authorId="0">
      <text>
        <r>
          <rPr>
            <sz val="9"/>
            <color rgb="FF000000"/>
            <rFont val="宋体"/>
            <charset val="134"/>
          </rPr>
          <t xml:space="preserve">数据类型:金额
计量单位:元
舍位方案:保留小数2位
数据长度上限:20
</t>
        </r>
      </text>
    </comment>
    <comment ref="L22" authorId="0">
      <text>
        <r>
          <rPr>
            <sz val="9"/>
            <color rgb="FF000000"/>
            <rFont val="宋体"/>
            <charset val="134"/>
          </rPr>
          <t xml:space="preserve">数据类型:金额
计量单位:元
舍位方案:保留小数2位
数据长度上限:20
</t>
        </r>
      </text>
    </comment>
    <comment ref="M22" authorId="0">
      <text>
        <r>
          <rPr>
            <sz val="9"/>
            <color rgb="FF000000"/>
            <rFont val="宋体"/>
            <charset val="134"/>
          </rPr>
          <t xml:space="preserve">数据类型:金额
计量单位:元
舍位方案:保留小数2位
数据长度上限:20
</t>
        </r>
      </text>
    </comment>
    <comment ref="N22" authorId="0">
      <text>
        <r>
          <rPr>
            <sz val="9"/>
            <color rgb="FF000000"/>
            <rFont val="宋体"/>
            <charset val="134"/>
          </rPr>
          <t xml:space="preserve">数据类型:金额
计量单位:元
舍位方案:保留小数2位
数据长度上限:20
</t>
        </r>
      </text>
    </comment>
    <comment ref="J23" authorId="0">
      <text>
        <r>
          <rPr>
            <sz val="9"/>
            <color rgb="FF000000"/>
            <rFont val="宋体"/>
            <charset val="134"/>
          </rPr>
          <t xml:space="preserve">数据类型:金额
计量单位:元
舍位方案:保留小数2位
数据长度上限:20
</t>
        </r>
      </text>
    </comment>
    <comment ref="K23" authorId="0">
      <text>
        <r>
          <rPr>
            <sz val="9"/>
            <color rgb="FF000000"/>
            <rFont val="宋体"/>
            <charset val="134"/>
          </rPr>
          <t xml:space="preserve">数据类型:金额
计量单位:元
舍位方案:保留小数2位
数据长度上限:20
</t>
        </r>
      </text>
    </comment>
    <comment ref="L23" authorId="0">
      <text>
        <r>
          <rPr>
            <sz val="9"/>
            <color rgb="FF000000"/>
            <rFont val="宋体"/>
            <charset val="134"/>
          </rPr>
          <t xml:space="preserve">数据类型:金额
计量单位:元
舍位方案:保留小数2位
数据长度上限:20
</t>
        </r>
      </text>
    </comment>
    <comment ref="M23" authorId="0">
      <text>
        <r>
          <rPr>
            <sz val="9"/>
            <color rgb="FF000000"/>
            <rFont val="宋体"/>
            <charset val="134"/>
          </rPr>
          <t xml:space="preserve">数据类型:金额
计量单位:元
舍位方案:保留小数2位
数据长度上限:20
</t>
        </r>
      </text>
    </comment>
    <comment ref="N23" authorId="0">
      <text>
        <r>
          <rPr>
            <sz val="9"/>
            <color rgb="FF000000"/>
            <rFont val="宋体"/>
            <charset val="134"/>
          </rPr>
          <t xml:space="preserve">数据类型:金额
计量单位:元
舍位方案:保留小数2位
数据长度上限:20
</t>
        </r>
      </text>
    </comment>
    <comment ref="J24" authorId="0">
      <text>
        <r>
          <rPr>
            <sz val="9"/>
            <color rgb="FF000000"/>
            <rFont val="宋体"/>
            <charset val="134"/>
          </rPr>
          <t xml:space="preserve">数据类型:金额
计量单位:元
舍位方案:保留小数2位
数据长度上限:20
</t>
        </r>
      </text>
    </comment>
    <comment ref="K24" authorId="0">
      <text>
        <r>
          <rPr>
            <sz val="9"/>
            <color rgb="FF000000"/>
            <rFont val="宋体"/>
            <charset val="134"/>
          </rPr>
          <t xml:space="preserve">数据类型:金额
计量单位:元
舍位方案:保留小数2位
数据长度上限:20
</t>
        </r>
      </text>
    </comment>
    <comment ref="L24" authorId="0">
      <text>
        <r>
          <rPr>
            <sz val="9"/>
            <color rgb="FF000000"/>
            <rFont val="宋体"/>
            <charset val="134"/>
          </rPr>
          <t xml:space="preserve">数据类型:金额
计量单位:元
舍位方案:保留小数2位
数据长度上限:20
</t>
        </r>
      </text>
    </comment>
    <comment ref="M24" authorId="0">
      <text>
        <r>
          <rPr>
            <sz val="9"/>
            <color rgb="FF000000"/>
            <rFont val="宋体"/>
            <charset val="134"/>
          </rPr>
          <t xml:space="preserve">数据类型:金额
计量单位:元
舍位方案:保留小数2位
数据长度上限:20
</t>
        </r>
      </text>
    </comment>
    <comment ref="N24" authorId="0">
      <text>
        <r>
          <rPr>
            <sz val="9"/>
            <color rgb="FF000000"/>
            <rFont val="宋体"/>
            <charset val="134"/>
          </rPr>
          <t xml:space="preserve">数据类型:金额
计量单位:元
舍位方案:保留小数2位
数据长度上限:20
</t>
        </r>
      </text>
    </comment>
    <comment ref="J25" authorId="0">
      <text>
        <r>
          <rPr>
            <sz val="9"/>
            <color rgb="FF000000"/>
            <rFont val="宋体"/>
            <charset val="134"/>
          </rPr>
          <t xml:space="preserve">数据类型:金额
计量单位:元
舍位方案:保留小数2位
数据长度上限:20
</t>
        </r>
      </text>
    </comment>
    <comment ref="N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数据长度上限:20
</t>
        </r>
      </text>
    </comment>
    <comment ref="D26" authorId="0">
      <text>
        <r>
          <rPr>
            <sz val="9"/>
            <color rgb="FF000000"/>
            <rFont val="宋体"/>
            <charset val="134"/>
          </rPr>
          <t xml:space="preserve">数据类型:金额
计量单位:元
舍位方案:保留小数2位
数据长度上限:20
</t>
        </r>
      </text>
    </comment>
    <comment ref="E26" authorId="0">
      <text>
        <r>
          <rPr>
            <sz val="9"/>
            <color rgb="FF000000"/>
            <rFont val="宋体"/>
            <charset val="134"/>
          </rPr>
          <t xml:space="preserve">数据类型:金额
计量单位:元
舍位方案:保留小数2位
数据长度上限:20
</t>
        </r>
      </text>
    </comment>
    <comment ref="F26" authorId="0">
      <text>
        <r>
          <rPr>
            <sz val="9"/>
            <color rgb="FF000000"/>
            <rFont val="宋体"/>
            <charset val="134"/>
          </rPr>
          <t xml:space="preserve">数据类型:金额
计量单位:元
舍位方案:保留小数2位
数据长度上限:20
</t>
        </r>
      </text>
    </comment>
    <comment ref="G26" authorId="0">
      <text>
        <r>
          <rPr>
            <sz val="9"/>
            <color rgb="FF000000"/>
            <rFont val="宋体"/>
            <charset val="134"/>
          </rPr>
          <t xml:space="preserve">数据类型:金额
计量单位:元
舍位方案:保留小数2位
数据长度上限:20
</t>
        </r>
      </text>
    </comment>
    <comment ref="J26" authorId="0">
      <text>
        <r>
          <rPr>
            <sz val="9"/>
            <color rgb="FF000000"/>
            <rFont val="宋体"/>
            <charset val="134"/>
          </rPr>
          <t xml:space="preserve">数据类型:金额
计量单位:元
舍位方案:保留小数2位
数据长度上限:20
</t>
        </r>
      </text>
    </comment>
    <comment ref="K26" authorId="0">
      <text>
        <r>
          <rPr>
            <sz val="9"/>
            <color rgb="FF000000"/>
            <rFont val="宋体"/>
            <charset val="134"/>
          </rPr>
          <t xml:space="preserve">数据类型:金额
计量单位:元
舍位方案:保留小数2位
数据长度上限:20
</t>
        </r>
      </text>
    </comment>
    <comment ref="L26" authorId="0">
      <text>
        <r>
          <rPr>
            <sz val="9"/>
            <color rgb="FF000000"/>
            <rFont val="宋体"/>
            <charset val="134"/>
          </rPr>
          <t xml:space="preserve">数据类型:金额
计量单位:元
舍位方案:保留小数2位
数据长度上限:20
</t>
        </r>
      </text>
    </comment>
    <comment ref="M26" authorId="0">
      <text>
        <r>
          <rPr>
            <sz val="9"/>
            <color rgb="FF000000"/>
            <rFont val="宋体"/>
            <charset val="134"/>
          </rPr>
          <t xml:space="preserve">数据类型:金额
计量单位:元
舍位方案:保留小数2位
数据长度上限:20
</t>
        </r>
      </text>
    </comment>
    <comment ref="N26" authorId="0">
      <text>
        <r>
          <rPr>
            <sz val="9"/>
            <color rgb="FF000000"/>
            <rFont val="宋体"/>
            <charset val="134"/>
          </rPr>
          <t xml:space="preserve">数据类型:金额
计量单位:元
舍位方案:保留小数2位
数据长度上限:20
</t>
        </r>
      </text>
    </comment>
    <comment ref="C27" authorId="0">
      <text>
        <r>
          <rPr>
            <sz val="9"/>
            <color rgb="FF000000"/>
            <rFont val="宋体"/>
            <charset val="134"/>
          </rPr>
          <t xml:space="preserve">数据类型:金额
计量单位:元
舍位方案:保留小数2位
数据长度上限:20
</t>
        </r>
      </text>
    </comment>
    <comment ref="D27" authorId="0">
      <text>
        <r>
          <rPr>
            <sz val="9"/>
            <color rgb="FF000000"/>
            <rFont val="宋体"/>
            <charset val="134"/>
          </rPr>
          <t xml:space="preserve">数据类型:金额
计量单位:元
舍位方案:保留小数2位
数据长度上限:20
</t>
        </r>
      </text>
    </comment>
    <comment ref="E27"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G27" authorId="0">
      <text>
        <r>
          <rPr>
            <sz val="9"/>
            <color rgb="FF000000"/>
            <rFont val="宋体"/>
            <charset val="134"/>
          </rPr>
          <t xml:space="preserve">数据类型:金额
计量单位:元
舍位方案:保留小数2位
数据长度上限:20
</t>
        </r>
      </text>
    </comment>
    <comment ref="J27" authorId="0">
      <text>
        <r>
          <rPr>
            <sz val="9"/>
            <color rgb="FF000000"/>
            <rFont val="宋体"/>
            <charset val="134"/>
          </rPr>
          <t xml:space="preserve">数据类型:金额
计量单位:元
舍位方案:保留小数2位
数据长度上限:20
</t>
        </r>
      </text>
    </comment>
    <comment ref="K27" authorId="0">
      <text>
        <r>
          <rPr>
            <sz val="9"/>
            <color rgb="FF000000"/>
            <rFont val="宋体"/>
            <charset val="134"/>
          </rPr>
          <t xml:space="preserve">数据类型:金额
计量单位:元
舍位方案:保留小数2位
数据长度上限:20
</t>
        </r>
      </text>
    </comment>
    <comment ref="L27" authorId="0">
      <text>
        <r>
          <rPr>
            <sz val="9"/>
            <color rgb="FF000000"/>
            <rFont val="宋体"/>
            <charset val="134"/>
          </rPr>
          <t xml:space="preserve">数据类型:金额
计量单位:元
舍位方案:保留小数2位
数据长度上限:20
</t>
        </r>
      </text>
    </comment>
    <comment ref="M27" authorId="0">
      <text>
        <r>
          <rPr>
            <sz val="9"/>
            <color rgb="FF000000"/>
            <rFont val="宋体"/>
            <charset val="134"/>
          </rPr>
          <t xml:space="preserve">数据类型:金额
计量单位:元
舍位方案:保留小数2位
数据长度上限:20
</t>
        </r>
      </text>
    </comment>
    <comment ref="N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D28" authorId="0">
      <text>
        <r>
          <rPr>
            <sz val="9"/>
            <color rgb="FF000000"/>
            <rFont val="宋体"/>
            <charset val="134"/>
          </rPr>
          <t xml:space="preserve">数据类型:金额
计量单位:元
舍位方案:保留小数2位
数据长度上限:20
</t>
        </r>
      </text>
    </comment>
    <comment ref="E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 ref="G28" authorId="0">
      <text>
        <r>
          <rPr>
            <sz val="9"/>
            <color rgb="FF000000"/>
            <rFont val="宋体"/>
            <charset val="134"/>
          </rPr>
          <t xml:space="preserve">数据类型:金额
计量单位:元
舍位方案:保留小数2位
数据长度上限:20
</t>
        </r>
      </text>
    </comment>
    <comment ref="J28" authorId="0">
      <text>
        <r>
          <rPr>
            <sz val="9"/>
            <color rgb="FF000000"/>
            <rFont val="宋体"/>
            <charset val="134"/>
          </rPr>
          <t xml:space="preserve">数据类型:金额
计量单位:元
舍位方案:保留小数2位
数据长度上限:20
</t>
        </r>
      </text>
    </comment>
    <comment ref="K28" authorId="0">
      <text>
        <r>
          <rPr>
            <sz val="9"/>
            <color rgb="FF000000"/>
            <rFont val="宋体"/>
            <charset val="134"/>
          </rPr>
          <t xml:space="preserve">数据类型:金额
计量单位:元
舍位方案:保留小数2位
数据长度上限:20
</t>
        </r>
      </text>
    </comment>
    <comment ref="L28" authorId="0">
      <text>
        <r>
          <rPr>
            <sz val="9"/>
            <color rgb="FF000000"/>
            <rFont val="宋体"/>
            <charset val="134"/>
          </rPr>
          <t xml:space="preserve">数据类型:金额
计量单位:元
舍位方案:保留小数2位
数据长度上限:20
</t>
        </r>
      </text>
    </comment>
    <comment ref="M28" authorId="0">
      <text>
        <r>
          <rPr>
            <sz val="9"/>
            <color rgb="FF000000"/>
            <rFont val="宋体"/>
            <charset val="134"/>
          </rPr>
          <t xml:space="preserve">数据类型:金额
计量单位:元
舍位方案:保留小数2位
数据长度上限:20
</t>
        </r>
      </text>
    </comment>
    <comment ref="N28" authorId="0">
      <text>
        <r>
          <rPr>
            <sz val="9"/>
            <color rgb="FF000000"/>
            <rFont val="宋体"/>
            <charset val="134"/>
          </rPr>
          <t xml:space="preserve">数据类型:金额
计量单位:元
舍位方案:保留小数2位
数据长度上限:20
</t>
        </r>
      </text>
    </comment>
    <comment ref="C29" authorId="0">
      <text>
        <r>
          <rPr>
            <sz val="9"/>
            <color rgb="FF000000"/>
            <rFont val="宋体"/>
            <charset val="134"/>
          </rPr>
          <t xml:space="preserve">数据类型:金额
计量单位:元
舍位方案:保留小数2位
数据长度上限:20
</t>
        </r>
      </text>
    </comment>
    <comment ref="D29" authorId="0">
      <text>
        <r>
          <rPr>
            <sz val="9"/>
            <color rgb="FF000000"/>
            <rFont val="宋体"/>
            <charset val="134"/>
          </rPr>
          <t xml:space="preserve">数据类型:金额
计量单位:元
舍位方案:保留小数2位
数据长度上限:20
</t>
        </r>
      </text>
    </comment>
    <comment ref="E29" authorId="0">
      <text>
        <r>
          <rPr>
            <sz val="9"/>
            <color rgb="FF000000"/>
            <rFont val="宋体"/>
            <charset val="134"/>
          </rPr>
          <t xml:space="preserve">数据类型:金额
计量单位:元
舍位方案:保留小数2位
数据长度上限:20
</t>
        </r>
      </text>
    </comment>
    <comment ref="F29" authorId="0">
      <text>
        <r>
          <rPr>
            <sz val="9"/>
            <color rgb="FF000000"/>
            <rFont val="宋体"/>
            <charset val="134"/>
          </rPr>
          <t xml:space="preserve">数据类型:金额
计量单位:元
舍位方案:保留小数2位
数据长度上限:20
</t>
        </r>
      </text>
    </comment>
    <comment ref="G29" authorId="0">
      <text>
        <r>
          <rPr>
            <sz val="9"/>
            <color rgb="FF000000"/>
            <rFont val="宋体"/>
            <charset val="134"/>
          </rPr>
          <t xml:space="preserve">数据类型:金额
计量单位:元
舍位方案:保留小数2位
数据长度上限:20
</t>
        </r>
      </text>
    </comment>
    <comment ref="J29" authorId="0">
      <text>
        <r>
          <rPr>
            <sz val="9"/>
            <color rgb="FF000000"/>
            <rFont val="宋体"/>
            <charset val="134"/>
          </rPr>
          <t xml:space="preserve">数据类型:金额
计量单位:元
舍位方案:保留小数2位
数据长度上限:20
</t>
        </r>
      </text>
    </comment>
    <comment ref="K29" authorId="0">
      <text>
        <r>
          <rPr>
            <sz val="9"/>
            <color rgb="FF000000"/>
            <rFont val="宋体"/>
            <charset val="134"/>
          </rPr>
          <t xml:space="preserve">数据类型:金额
计量单位:元
舍位方案:保留小数2位
数据长度上限:20
</t>
        </r>
      </text>
    </comment>
    <comment ref="L29" authorId="0">
      <text>
        <r>
          <rPr>
            <sz val="9"/>
            <color rgb="FF000000"/>
            <rFont val="宋体"/>
            <charset val="134"/>
          </rPr>
          <t xml:space="preserve">数据类型:金额
计量单位:元
舍位方案:保留小数2位
数据长度上限:20
</t>
        </r>
      </text>
    </comment>
    <comment ref="M29" authorId="0">
      <text>
        <r>
          <rPr>
            <sz val="9"/>
            <color rgb="FF000000"/>
            <rFont val="宋体"/>
            <charset val="134"/>
          </rPr>
          <t xml:space="preserve">数据类型:金额
计量单位:元
舍位方案:保留小数2位
数据长度上限:20
</t>
        </r>
      </text>
    </comment>
    <comment ref="N29"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D30" authorId="0">
      <text>
        <r>
          <rPr>
            <sz val="9"/>
            <color rgb="FF000000"/>
            <rFont val="宋体"/>
            <charset val="134"/>
          </rPr>
          <t xml:space="preserve">数据类型:金额
计量单位:元
舍位方案:保留小数2位
数据长度上限:20
</t>
        </r>
      </text>
    </comment>
    <comment ref="E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 ref="G30" authorId="0">
      <text>
        <r>
          <rPr>
            <sz val="9"/>
            <color rgb="FF000000"/>
            <rFont val="宋体"/>
            <charset val="134"/>
          </rPr>
          <t xml:space="preserve">数据类型:金额
计量单位:元
舍位方案:保留小数2位
数据长度上限:20
</t>
        </r>
      </text>
    </comment>
    <comment ref="J30" authorId="0">
      <text>
        <r>
          <rPr>
            <sz val="9"/>
            <color rgb="FF000000"/>
            <rFont val="宋体"/>
            <charset val="134"/>
          </rPr>
          <t xml:space="preserve">数据类型:金额
计量单位:元
舍位方案:保留小数2位
数据长度上限:20
</t>
        </r>
      </text>
    </comment>
    <comment ref="K30" authorId="0">
      <text>
        <r>
          <rPr>
            <sz val="9"/>
            <color rgb="FF000000"/>
            <rFont val="宋体"/>
            <charset val="134"/>
          </rPr>
          <t xml:space="preserve">数据类型:金额
计量单位:元
舍位方案:保留小数2位
数据长度上限:20
</t>
        </r>
      </text>
    </comment>
    <comment ref="L30" authorId="0">
      <text>
        <r>
          <rPr>
            <sz val="9"/>
            <color rgb="FF000000"/>
            <rFont val="宋体"/>
            <charset val="134"/>
          </rPr>
          <t xml:space="preserve">数据类型:金额
计量单位:元
舍位方案:保留小数2位
数据长度上限:20
</t>
        </r>
      </text>
    </comment>
    <comment ref="M30" authorId="0">
      <text>
        <r>
          <rPr>
            <sz val="9"/>
            <color rgb="FF000000"/>
            <rFont val="宋体"/>
            <charset val="134"/>
          </rPr>
          <t xml:space="preserve">数据类型:金额
计量单位:元
舍位方案:保留小数2位
数据长度上限:20
</t>
        </r>
      </text>
    </comment>
    <comment ref="N30" authorId="0">
      <text>
        <r>
          <rPr>
            <sz val="9"/>
            <color rgb="FF000000"/>
            <rFont val="宋体"/>
            <charset val="134"/>
          </rPr>
          <t xml:space="preserve">数据类型:金额
计量单位:元
舍位方案:保留小数2位
数据长度上限:20
</t>
        </r>
      </text>
    </comment>
    <comment ref="J31" authorId="0">
      <text>
        <r>
          <rPr>
            <sz val="9"/>
            <color rgb="FF000000"/>
            <rFont val="宋体"/>
            <charset val="134"/>
          </rPr>
          <t xml:space="preserve">数据类型:金额
计量单位:元
舍位方案:保留小数2位
数据长度上限:20
</t>
        </r>
      </text>
    </comment>
    <comment ref="K31" authorId="0">
      <text>
        <r>
          <rPr>
            <sz val="9"/>
            <color rgb="FF000000"/>
            <rFont val="宋体"/>
            <charset val="134"/>
          </rPr>
          <t xml:space="preserve">数据类型:金额
计量单位:元
舍位方案:保留小数2位
数据长度上限:20
</t>
        </r>
      </text>
    </comment>
    <comment ref="L31" authorId="0">
      <text>
        <r>
          <rPr>
            <sz val="9"/>
            <color rgb="FF000000"/>
            <rFont val="宋体"/>
            <charset val="134"/>
          </rPr>
          <t xml:space="preserve">数据类型:金额
计量单位:元
舍位方案:保留小数2位
数据长度上限:20
</t>
        </r>
      </text>
    </comment>
    <comment ref="M31" authorId="0">
      <text>
        <r>
          <rPr>
            <sz val="9"/>
            <color rgb="FF000000"/>
            <rFont val="宋体"/>
            <charset val="134"/>
          </rPr>
          <t xml:space="preserve">数据类型:金额
计量单位:元
舍位方案:保留小数2位
数据长度上限:20
</t>
        </r>
      </text>
    </comment>
    <comment ref="N31" authorId="0">
      <text>
        <r>
          <rPr>
            <sz val="9"/>
            <color rgb="FF000000"/>
            <rFont val="宋体"/>
            <charset val="134"/>
          </rPr>
          <t xml:space="preserve">数据类型:金额
计量单位:元
舍位方案:保留小数2位
数据长度上限:20
</t>
        </r>
      </text>
    </comment>
    <comment ref="C32" authorId="0">
      <text>
        <r>
          <rPr>
            <sz val="9"/>
            <color rgb="FF000000"/>
            <rFont val="宋体"/>
            <charset val="134"/>
          </rPr>
          <t xml:space="preserve">数据类型:金额
计量单位:元
舍位方案:保留小数2位
数据长度上限:20
</t>
        </r>
      </text>
    </comment>
    <comment ref="D32" authorId="0">
      <text>
        <r>
          <rPr>
            <sz val="9"/>
            <color rgb="FF000000"/>
            <rFont val="宋体"/>
            <charset val="134"/>
          </rPr>
          <t xml:space="preserve">数据类型:金额
计量单位:元
舍位方案:保留小数2位
数据长度上限:20
</t>
        </r>
      </text>
    </comment>
    <comment ref="E32" authorId="0">
      <text>
        <r>
          <rPr>
            <sz val="9"/>
            <color rgb="FF000000"/>
            <rFont val="宋体"/>
            <charset val="134"/>
          </rPr>
          <t xml:space="preserve">数据类型:金额
计量单位:元
舍位方案:保留小数2位
数据长度上限:20
</t>
        </r>
      </text>
    </comment>
    <comment ref="F32" authorId="0">
      <text>
        <r>
          <rPr>
            <sz val="9"/>
            <color rgb="FF000000"/>
            <rFont val="宋体"/>
            <charset val="134"/>
          </rPr>
          <t xml:space="preserve">数据类型:金额
计量单位:元
舍位方案:保留小数2位
数据长度上限:20
</t>
        </r>
      </text>
    </comment>
    <comment ref="G32" authorId="0">
      <text>
        <r>
          <rPr>
            <sz val="9"/>
            <color rgb="FF000000"/>
            <rFont val="宋体"/>
            <charset val="134"/>
          </rPr>
          <t xml:space="preserve">数据类型:金额
计量单位:元
舍位方案:保留小数2位
数据长度上限:20
</t>
        </r>
      </text>
    </comment>
    <comment ref="J32" authorId="0">
      <text>
        <r>
          <rPr>
            <sz val="9"/>
            <color rgb="FF000000"/>
            <rFont val="宋体"/>
            <charset val="134"/>
          </rPr>
          <t xml:space="preserve">数据类型:金额
计量单位:元
舍位方案:保留小数2位
数据长度上限:20
</t>
        </r>
      </text>
    </comment>
    <comment ref="K32" authorId="0">
      <text>
        <r>
          <rPr>
            <sz val="9"/>
            <color rgb="FF000000"/>
            <rFont val="宋体"/>
            <charset val="134"/>
          </rPr>
          <t xml:space="preserve">数据类型:金额
计量单位:元
舍位方案:保留小数2位
数据长度上限:20
</t>
        </r>
      </text>
    </comment>
    <comment ref="L32" authorId="0">
      <text>
        <r>
          <rPr>
            <sz val="9"/>
            <color rgb="FF000000"/>
            <rFont val="宋体"/>
            <charset val="134"/>
          </rPr>
          <t xml:space="preserve">数据类型:金额
计量单位:元
舍位方案:保留小数2位
数据长度上限:20
</t>
        </r>
      </text>
    </comment>
    <comment ref="M32" authorId="0">
      <text>
        <r>
          <rPr>
            <sz val="9"/>
            <color rgb="FF000000"/>
            <rFont val="宋体"/>
            <charset val="134"/>
          </rPr>
          <t xml:space="preserve">数据类型:金额
计量单位:元
舍位方案:保留小数2位
数据长度上限:20
</t>
        </r>
      </text>
    </comment>
    <comment ref="N32" authorId="0">
      <text>
        <r>
          <rPr>
            <sz val="9"/>
            <color rgb="FF000000"/>
            <rFont val="宋体"/>
            <charset val="134"/>
          </rPr>
          <t xml:space="preserve">数据类型:金额
计量单位:元
舍位方案:保留小数2位
数据长度上限:20
</t>
        </r>
      </text>
    </comment>
    <comment ref="J33" authorId="0">
      <text>
        <r>
          <rPr>
            <sz val="9"/>
            <color rgb="FF000000"/>
            <rFont val="宋体"/>
            <charset val="134"/>
          </rPr>
          <t xml:space="preserve">数据类型:金额
计量单位:元
舍位方案:保留小数2位
数据长度上限:20
</t>
        </r>
      </text>
    </comment>
    <comment ref="K33" authorId="0">
      <text>
        <r>
          <rPr>
            <sz val="9"/>
            <color rgb="FF000000"/>
            <rFont val="宋体"/>
            <charset val="134"/>
          </rPr>
          <t xml:space="preserve">数据类型:金额
计量单位:元
舍位方案:保留小数2位
数据长度上限:20
</t>
        </r>
      </text>
    </comment>
    <comment ref="L33" authorId="0">
      <text>
        <r>
          <rPr>
            <sz val="9"/>
            <color rgb="FF000000"/>
            <rFont val="宋体"/>
            <charset val="134"/>
          </rPr>
          <t xml:space="preserve">数据类型:金额
计量单位:元
舍位方案:保留小数2位
数据长度上限:20
</t>
        </r>
      </text>
    </comment>
    <comment ref="M33" authorId="0">
      <text>
        <r>
          <rPr>
            <sz val="9"/>
            <color rgb="FF000000"/>
            <rFont val="宋体"/>
            <charset val="134"/>
          </rPr>
          <t xml:space="preserve">数据类型:金额
计量单位:元
舍位方案:保留小数2位
数据长度上限:20
</t>
        </r>
      </text>
    </comment>
    <comment ref="N33" authorId="0">
      <text>
        <r>
          <rPr>
            <sz val="9"/>
            <color rgb="FF000000"/>
            <rFont val="宋体"/>
            <charset val="134"/>
          </rPr>
          <t xml:space="preserve">数据类型:金额
计量单位:元
舍位方案:保留小数2位
数据长度上限:20
</t>
        </r>
      </text>
    </comment>
    <comment ref="C34" authorId="0">
      <text>
        <r>
          <rPr>
            <sz val="9"/>
            <color rgb="FF000000"/>
            <rFont val="宋体"/>
            <charset val="134"/>
          </rPr>
          <t xml:space="preserve">数据类型:金额
计量单位:元
舍位方案:保留小数2位
数据长度上限:20
</t>
        </r>
      </text>
    </comment>
    <comment ref="D34" authorId="0">
      <text>
        <r>
          <rPr>
            <sz val="9"/>
            <color rgb="FF000000"/>
            <rFont val="宋体"/>
            <charset val="134"/>
          </rPr>
          <t xml:space="preserve">数据类型:金额
计量单位:元
舍位方案:保留小数2位
数据长度上限:20
</t>
        </r>
      </text>
    </comment>
    <comment ref="E34" authorId="0">
      <text>
        <r>
          <rPr>
            <sz val="9"/>
            <color rgb="FF000000"/>
            <rFont val="宋体"/>
            <charset val="134"/>
          </rPr>
          <t xml:space="preserve">数据类型:金额
计量单位:元
舍位方案:保留小数2位
数据长度上限:20
</t>
        </r>
      </text>
    </comment>
    <comment ref="F34" authorId="0">
      <text>
        <r>
          <rPr>
            <sz val="9"/>
            <color rgb="FF000000"/>
            <rFont val="宋体"/>
            <charset val="134"/>
          </rPr>
          <t xml:space="preserve">数据类型:金额
计量单位:元
舍位方案:保留小数2位
数据长度上限:20
</t>
        </r>
      </text>
    </comment>
    <comment ref="G34" authorId="0">
      <text>
        <r>
          <rPr>
            <sz val="9"/>
            <color rgb="FF000000"/>
            <rFont val="宋体"/>
            <charset val="134"/>
          </rPr>
          <t xml:space="preserve">数据类型:金额
计量单位:元
舍位方案:保留小数2位
数据长度上限:20
</t>
        </r>
      </text>
    </comment>
    <comment ref="J34" authorId="0">
      <text>
        <r>
          <rPr>
            <sz val="9"/>
            <color rgb="FF000000"/>
            <rFont val="宋体"/>
            <charset val="134"/>
          </rPr>
          <t xml:space="preserve">数据类型:金额
计量单位:元
舍位方案:保留小数2位
数据长度上限:20
</t>
        </r>
      </text>
    </comment>
    <comment ref="K34" authorId="0">
      <text>
        <r>
          <rPr>
            <sz val="9"/>
            <color rgb="FF000000"/>
            <rFont val="宋体"/>
            <charset val="134"/>
          </rPr>
          <t xml:space="preserve">数据类型:金额
计量单位:元
舍位方案:保留小数2位
数据长度上限:20
</t>
        </r>
      </text>
    </comment>
    <comment ref="L34" authorId="0">
      <text>
        <r>
          <rPr>
            <sz val="9"/>
            <color rgb="FF000000"/>
            <rFont val="宋体"/>
            <charset val="134"/>
          </rPr>
          <t xml:space="preserve">数据类型:金额
计量单位:元
舍位方案:保留小数2位
数据长度上限:20
</t>
        </r>
      </text>
    </comment>
    <comment ref="M34" authorId="0">
      <text>
        <r>
          <rPr>
            <sz val="9"/>
            <color rgb="FF000000"/>
            <rFont val="宋体"/>
            <charset val="134"/>
          </rPr>
          <t xml:space="preserve">数据类型:金额
计量单位:元
舍位方案:保留小数2位
数据长度上限:20
</t>
        </r>
      </text>
    </comment>
    <comment ref="N34" authorId="0">
      <text>
        <r>
          <rPr>
            <sz val="9"/>
            <color rgb="FF000000"/>
            <rFont val="宋体"/>
            <charset val="134"/>
          </rPr>
          <t xml:space="preserve">数据类型:金额
计量单位:元
舍位方案:保留小数2位
数据长度上限:20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List>
</comments>
</file>

<file path=xl/comments5.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F19" authorId="0">
      <text>
        <r>
          <rPr>
            <sz val="9"/>
            <color rgb="FF000000"/>
            <rFont val="宋体"/>
            <charset val="134"/>
          </rPr>
          <t xml:space="preserve">数据类型:金额
计量单位:元
舍位方案:保留小数2位
数据长度上限:20
</t>
        </r>
      </text>
    </comment>
    <comment ref="C20" authorId="0">
      <text>
        <r>
          <rPr>
            <sz val="9"/>
            <color rgb="FF000000"/>
            <rFont val="宋体"/>
            <charset val="134"/>
          </rPr>
          <t xml:space="preserve">数据类型:金额
计量单位:元
舍位方案:保留小数2位
数据长度上限:20
</t>
        </r>
      </text>
    </comment>
    <comment ref="F20" authorId="0">
      <text>
        <r>
          <rPr>
            <sz val="9"/>
            <color rgb="FF000000"/>
            <rFont val="宋体"/>
            <charset val="134"/>
          </rPr>
          <t xml:space="preserve">数据类型:金额
计量单位:元
舍位方案:保留小数2位
数据长度上限:20
</t>
        </r>
      </text>
    </comment>
    <comment ref="C21" authorId="0">
      <text>
        <r>
          <rPr>
            <sz val="9"/>
            <color rgb="FF000000"/>
            <rFont val="宋体"/>
            <charset val="134"/>
          </rPr>
          <t xml:space="preserve">数据类型:金额
计量单位:元
舍位方案:保留小数2位
数据长度上限:20
</t>
        </r>
      </text>
    </comment>
    <comment ref="F21" authorId="0">
      <text>
        <r>
          <rPr>
            <sz val="9"/>
            <color rgb="FF000000"/>
            <rFont val="宋体"/>
            <charset val="134"/>
          </rPr>
          <t xml:space="preserve">数据类型:金额
计量单位:元
舍位方案:保留小数2位
数据长度上限:20
</t>
        </r>
      </text>
    </comment>
    <comment ref="C22" authorId="0">
      <text>
        <r>
          <rPr>
            <sz val="9"/>
            <color rgb="FF000000"/>
            <rFont val="宋体"/>
            <charset val="134"/>
          </rPr>
          <t xml:space="preserve">数据类型:金额
计量单位:元
舍位方案:保留小数2位
数据长度上限:20
</t>
        </r>
      </text>
    </comment>
    <comment ref="F22" authorId="0">
      <text>
        <r>
          <rPr>
            <sz val="9"/>
            <color rgb="FF000000"/>
            <rFont val="宋体"/>
            <charset val="134"/>
          </rPr>
          <t xml:space="preserve">数据类型:金额
计量单位:元
舍位方案:保留小数2位
数据长度上限:20
</t>
        </r>
      </text>
    </comment>
    <comment ref="C23" authorId="0">
      <text>
        <r>
          <rPr>
            <sz val="9"/>
            <color rgb="FF000000"/>
            <rFont val="宋体"/>
            <charset val="134"/>
          </rPr>
          <t xml:space="preserve">数据类型:金额
计量单位:元
舍位方案:保留小数2位
数据长度上限:20
</t>
        </r>
      </text>
    </comment>
    <comment ref="F23" authorId="0">
      <text>
        <r>
          <rPr>
            <sz val="9"/>
            <color rgb="FF000000"/>
            <rFont val="宋体"/>
            <charset val="134"/>
          </rPr>
          <t xml:space="preserve">数据类型:金额
计量单位:元
舍位方案:保留小数2位
数据长度上限:20
</t>
        </r>
      </text>
    </comment>
    <comment ref="C24" authorId="0">
      <text>
        <r>
          <rPr>
            <sz val="9"/>
            <color rgb="FF000000"/>
            <rFont val="宋体"/>
            <charset val="134"/>
          </rPr>
          <t xml:space="preserve">数据类型:金额
计量单位:元
舍位方案:保留小数2位
数据长度上限:20
</t>
        </r>
      </text>
    </comment>
    <comment ref="F24" authorId="0">
      <text>
        <r>
          <rPr>
            <sz val="9"/>
            <color rgb="FF000000"/>
            <rFont val="宋体"/>
            <charset val="134"/>
          </rPr>
          <t xml:space="preserve">数据类型:金额
计量单位:元
舍位方案:保留小数2位
数据长度上限:20
</t>
        </r>
      </text>
    </comment>
    <comment ref="C25" authorId="0">
      <text>
        <r>
          <rPr>
            <sz val="9"/>
            <color rgb="FF000000"/>
            <rFont val="宋体"/>
            <charset val="134"/>
          </rPr>
          <t xml:space="preserve">数据类型:金额
计量单位:元
舍位方案:保留小数2位
数据长度上限:20
</t>
        </r>
      </text>
    </comment>
    <comment ref="F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List>
</comments>
</file>

<file path=xl/comments6.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F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F19" authorId="0">
      <text>
        <r>
          <rPr>
            <sz val="9"/>
            <color rgb="FF000000"/>
            <rFont val="宋体"/>
            <charset val="134"/>
          </rPr>
          <t xml:space="preserve">数据类型:金额
计量单位:元
舍位方案:保留小数2位
数据长度上限:20
</t>
        </r>
      </text>
    </comment>
    <comment ref="C20" authorId="0">
      <text>
        <r>
          <rPr>
            <sz val="9"/>
            <color rgb="FF000000"/>
            <rFont val="宋体"/>
            <charset val="134"/>
          </rPr>
          <t xml:space="preserve">数据类型:金额
计量单位:元
舍位方案:保留小数2位
数据长度上限:20
</t>
        </r>
      </text>
    </comment>
    <comment ref="F20" authorId="0">
      <text>
        <r>
          <rPr>
            <sz val="9"/>
            <color rgb="FF000000"/>
            <rFont val="宋体"/>
            <charset val="134"/>
          </rPr>
          <t xml:space="preserve">数据类型:金额
计量单位:元
舍位方案:保留小数2位
数据长度上限:20
</t>
        </r>
      </text>
    </comment>
    <comment ref="C21" authorId="0">
      <text>
        <r>
          <rPr>
            <sz val="9"/>
            <color rgb="FF000000"/>
            <rFont val="宋体"/>
            <charset val="134"/>
          </rPr>
          <t xml:space="preserve">数据类型:金额
计量单位:元
舍位方案:保留小数2位
数据长度上限:20
</t>
        </r>
      </text>
    </comment>
    <comment ref="F21" authorId="0">
      <text>
        <r>
          <rPr>
            <sz val="9"/>
            <color rgb="FF000000"/>
            <rFont val="宋体"/>
            <charset val="134"/>
          </rPr>
          <t xml:space="preserve">数据类型:金额
计量单位:元
舍位方案:保留小数2位
数据长度上限:20
</t>
        </r>
      </text>
    </comment>
    <comment ref="C22" authorId="0">
      <text>
        <r>
          <rPr>
            <sz val="9"/>
            <color rgb="FF000000"/>
            <rFont val="宋体"/>
            <charset val="134"/>
          </rPr>
          <t xml:space="preserve">数据类型:金额
计量单位:元
舍位方案:保留小数2位
数据长度上限:20
</t>
        </r>
      </text>
    </comment>
    <comment ref="F22" authorId="0">
      <text>
        <r>
          <rPr>
            <sz val="9"/>
            <color rgb="FF000000"/>
            <rFont val="宋体"/>
            <charset val="134"/>
          </rPr>
          <t xml:space="preserve">数据类型:金额
计量单位:元
舍位方案:保留小数2位
数据长度上限:20
</t>
        </r>
      </text>
    </comment>
    <comment ref="C23" authorId="0">
      <text>
        <r>
          <rPr>
            <sz val="9"/>
            <color rgb="FF000000"/>
            <rFont val="宋体"/>
            <charset val="134"/>
          </rPr>
          <t xml:space="preserve">数据类型:金额
计量单位:元
舍位方案:保留小数2位
数据长度上限:20
</t>
        </r>
      </text>
    </comment>
    <comment ref="F23" authorId="0">
      <text>
        <r>
          <rPr>
            <sz val="9"/>
            <color rgb="FF000000"/>
            <rFont val="宋体"/>
            <charset val="134"/>
          </rPr>
          <t xml:space="preserve">数据类型:金额
计量单位:元
舍位方案:保留小数2位
数据长度上限:20
</t>
        </r>
      </text>
    </comment>
    <comment ref="C24" authorId="0">
      <text>
        <r>
          <rPr>
            <sz val="9"/>
            <color rgb="FF000000"/>
            <rFont val="宋体"/>
            <charset val="134"/>
          </rPr>
          <t xml:space="preserve">数据类型:金额
计量单位:元
舍位方案:保留小数2位
数据长度上限:20
</t>
        </r>
      </text>
    </comment>
    <comment ref="F24" authorId="0">
      <text>
        <r>
          <rPr>
            <sz val="9"/>
            <color rgb="FF000000"/>
            <rFont val="宋体"/>
            <charset val="134"/>
          </rPr>
          <t xml:space="preserve">数据类型:金额
计量单位:元
舍位方案:保留小数2位
数据长度上限:20
</t>
        </r>
      </text>
    </comment>
    <comment ref="C25" authorId="0">
      <text>
        <r>
          <rPr>
            <sz val="9"/>
            <color rgb="FF000000"/>
            <rFont val="宋体"/>
            <charset val="134"/>
          </rPr>
          <t xml:space="preserve">数据类型:金额
计量单位:元
舍位方案:保留小数2位
数据长度上限:20
</t>
        </r>
      </text>
    </comment>
    <comment ref="F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数据长度上限:20
</t>
        </r>
      </text>
    </comment>
    <comment ref="F26" authorId="0">
      <text>
        <r>
          <rPr>
            <sz val="9"/>
            <color rgb="FF000000"/>
            <rFont val="宋体"/>
            <charset val="134"/>
          </rPr>
          <t xml:space="preserve">数据类型:金额
计量单位:元
舍位方案:保留小数2位
数据长度上限:20
</t>
        </r>
      </text>
    </comment>
    <comment ref="C27"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 ref="F29" authorId="0">
      <text>
        <r>
          <rPr>
            <sz val="9"/>
            <color rgb="FF000000"/>
            <rFont val="宋体"/>
            <charset val="134"/>
          </rPr>
          <t xml:space="preserve">数据类型:金额
计量单位:元
舍位方案:保留小数2位
数据长度上限:20
</t>
        </r>
      </text>
    </comment>
  </commentList>
</comments>
</file>

<file path=xl/comments7.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8.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List>
</comments>
</file>

<file path=xl/comments9.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数据长度上限:20
</t>
        </r>
      </text>
    </comment>
    <comment ref="H5"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H6"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H7"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H8"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H9"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H10"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H13"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H14"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H15"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H16"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 ref="D20" authorId="0">
      <text>
        <r>
          <rPr>
            <sz val="9"/>
            <color rgb="FF000000"/>
            <rFont val="宋体"/>
            <charset val="134"/>
          </rPr>
          <t xml:space="preserve">数据类型:金额
计量单位:元
舍位方案:保留小数2位
数据长度上限:20
</t>
        </r>
      </text>
    </comment>
    <comment ref="D21" authorId="0">
      <text>
        <r>
          <rPr>
            <sz val="9"/>
            <color rgb="FF000000"/>
            <rFont val="宋体"/>
            <charset val="134"/>
          </rPr>
          <t xml:space="preserve">数据类型:金额
计量单位:元
舍位方案:保留小数2位
数据长度上限:20
</t>
        </r>
      </text>
    </comment>
    <comment ref="D22" authorId="0">
      <text>
        <r>
          <rPr>
            <sz val="9"/>
            <color rgb="FF000000"/>
            <rFont val="宋体"/>
            <charset val="134"/>
          </rPr>
          <t xml:space="preserve">数据类型:金额
计量单位:元
舍位方案:保留小数2位
数据长度上限:20
</t>
        </r>
      </text>
    </comment>
    <comment ref="D23" authorId="0">
      <text>
        <r>
          <rPr>
            <sz val="9"/>
            <color rgb="FF000000"/>
            <rFont val="宋体"/>
            <charset val="134"/>
          </rPr>
          <t xml:space="preserve">数据类型:金额
计量单位:元
舍位方案:保留小数2位
数据长度上限:20
</t>
        </r>
      </text>
    </comment>
    <comment ref="H23" authorId="0">
      <text>
        <r>
          <rPr>
            <sz val="9"/>
            <color rgb="FF000000"/>
            <rFont val="宋体"/>
            <charset val="134"/>
          </rPr>
          <t xml:space="preserve">数据类型:金额
计量单位:元
舍位方案:保留小数2位
数据长度上限:20
</t>
        </r>
      </text>
    </comment>
    <comment ref="D24" authorId="0">
      <text>
        <r>
          <rPr>
            <sz val="9"/>
            <color rgb="FF000000"/>
            <rFont val="宋体"/>
            <charset val="134"/>
          </rPr>
          <t xml:space="preserve">数据类型:金额
计量单位:元
舍位方案:保留小数2位
数据长度上限:20
</t>
        </r>
      </text>
    </comment>
    <comment ref="H24" authorId="0">
      <text>
        <r>
          <rPr>
            <sz val="9"/>
            <color rgb="FF000000"/>
            <rFont val="宋体"/>
            <charset val="134"/>
          </rPr>
          <t xml:space="preserve">数据类型:金额
计量单位:元
舍位方案:保留小数2位
数据长度上限:20
</t>
        </r>
      </text>
    </comment>
    <comment ref="D25" authorId="0">
      <text>
        <r>
          <rPr>
            <sz val="9"/>
            <color rgb="FF000000"/>
            <rFont val="宋体"/>
            <charset val="134"/>
          </rPr>
          <t xml:space="preserve">数据类型:金额
计量单位:元
舍位方案:保留小数2位
数据长度上限:20
</t>
        </r>
      </text>
    </comment>
    <comment ref="H25" authorId="0">
      <text>
        <r>
          <rPr>
            <sz val="9"/>
            <color rgb="FF000000"/>
            <rFont val="宋体"/>
            <charset val="134"/>
          </rPr>
          <t xml:space="preserve">数据类型:金额
计量单位:元
舍位方案:保留小数2位
数据长度上限:20
</t>
        </r>
      </text>
    </comment>
    <comment ref="D27" authorId="0">
      <text>
        <r>
          <rPr>
            <sz val="9"/>
            <color rgb="FF000000"/>
            <rFont val="宋体"/>
            <charset val="134"/>
          </rPr>
          <t xml:space="preserve">数据类型:金额
计量单位:元
舍位方案:保留小数2位
数据长度上限:20
</t>
        </r>
      </text>
    </comment>
    <comment ref="H27" authorId="0">
      <text>
        <r>
          <rPr>
            <sz val="9"/>
            <color rgb="FF000000"/>
            <rFont val="宋体"/>
            <charset val="134"/>
          </rPr>
          <t xml:space="preserve">数据类型:金额
计量单位:元
舍位方案:保留小数2位
数据长度上限:20
</t>
        </r>
      </text>
    </comment>
    <comment ref="H28" authorId="0">
      <text>
        <r>
          <rPr>
            <sz val="9"/>
            <color rgb="FF000000"/>
            <rFont val="宋体"/>
            <charset val="134"/>
          </rPr>
          <t xml:space="preserve">数据类型:金额
计量单位:元
舍位方案:保留小数2位
数据长度上限:20
</t>
        </r>
      </text>
    </comment>
    <comment ref="D29" authorId="0">
      <text>
        <r>
          <rPr>
            <sz val="9"/>
            <color rgb="FF000000"/>
            <rFont val="宋体"/>
            <charset val="134"/>
          </rPr>
          <t xml:space="preserve">数据类型:金额
计量单位:元
舍位方案:保留小数2位
数据长度上限:20
</t>
        </r>
      </text>
    </comment>
    <comment ref="H29" authorId="0">
      <text>
        <r>
          <rPr>
            <sz val="9"/>
            <color rgb="FF000000"/>
            <rFont val="宋体"/>
            <charset val="134"/>
          </rPr>
          <t xml:space="preserve">数据类型:金额
计量单位:元
舍位方案:保留小数2位
数据长度上限:20
</t>
        </r>
      </text>
    </comment>
    <comment ref="D31" authorId="0">
      <text>
        <r>
          <rPr>
            <sz val="9"/>
            <color rgb="FF000000"/>
            <rFont val="宋体"/>
            <charset val="134"/>
          </rPr>
          <t xml:space="preserve">数据类型:金额
计量单位:元
舍位方案:保留小数2位
数据长度上限:20
</t>
        </r>
      </text>
    </comment>
    <comment ref="H31" authorId="0">
      <text>
        <r>
          <rPr>
            <sz val="9"/>
            <color rgb="FF000000"/>
            <rFont val="宋体"/>
            <charset val="134"/>
          </rPr>
          <t xml:space="preserve">数据类型:金额
计量单位:元
舍位方案:保留小数2位
数据长度上限:20
</t>
        </r>
      </text>
    </comment>
    <comment ref="D32" authorId="0">
      <text>
        <r>
          <rPr>
            <sz val="9"/>
            <color rgb="FF000000"/>
            <rFont val="宋体"/>
            <charset val="134"/>
          </rPr>
          <t xml:space="preserve">数据类型:金额
计量单位:元
舍位方案:保留小数2位
数据长度上限:20
</t>
        </r>
      </text>
    </comment>
  </commentList>
</comments>
</file>

<file path=xl/sharedStrings.xml><?xml version="1.0" encoding="utf-8"?>
<sst xmlns="http://schemas.openxmlformats.org/spreadsheetml/2006/main" count="868" uniqueCount="421">
  <si>
    <t>附件2</t>
  </si>
  <si>
    <t>2 0 2 5 年 度 医 疗 保 障 基 金 季 报 表</t>
  </si>
  <si>
    <t>编制单位:</t>
  </si>
  <si>
    <t>襄垣县医疗保险管理服务中心</t>
  </si>
  <si>
    <t>单位负责人:</t>
  </si>
  <si>
    <t>财务负责人:</t>
  </si>
  <si>
    <t>制表人:</t>
  </si>
  <si>
    <t>吴亚雄</t>
  </si>
  <si>
    <t>报出时间:</t>
  </si>
  <si>
    <t>2025年04月09日</t>
  </si>
  <si>
    <t>国家医保局 印 制</t>
  </si>
  <si>
    <t>二 〇 二 五 年</t>
  </si>
  <si>
    <t>目     录</t>
  </si>
  <si>
    <t>一、职工基本医疗保险（含生育保险）基金资产负债表…………………………………………………………………………</t>
  </si>
  <si>
    <t>季报 01 表</t>
  </si>
  <si>
    <t>二、职工基本医疗保险（含生育保险）基金收支表………………………………………………………………………………</t>
  </si>
  <si>
    <t>季报 02 表</t>
  </si>
  <si>
    <t>三、职工基本医疗保险（含生育保险）基金暂收、暂付款明细表…………………………………………………………………………………</t>
  </si>
  <si>
    <t>季报 03 表</t>
  </si>
  <si>
    <t>四、其他医疗保障基金资产负债表…………………………………………………………………………………………………</t>
  </si>
  <si>
    <t>季报 04 表</t>
  </si>
  <si>
    <t>五、其他医疗保障基金收支表………………………………………………………………………………………………………</t>
  </si>
  <si>
    <t>季报 05-1、05-2 表</t>
  </si>
  <si>
    <t>六、其他医疗保障基金暂收、暂付款明细表………………………………………………………………………………………</t>
  </si>
  <si>
    <t>季报 06 表</t>
  </si>
  <si>
    <t>七、城乡居民基本医疗保险基金资产负债表………………………………………………………………………………………</t>
  </si>
  <si>
    <t>季报 07 表</t>
  </si>
  <si>
    <t>八、城乡居民基本医疗保险基金收支表  …………………………………………………………………………………………</t>
  </si>
  <si>
    <t>季报 08 表</t>
  </si>
  <si>
    <t>九、城乡居民基本医疗保险基金暂收、暂付款明细表  …………………………………………………………………………</t>
  </si>
  <si>
    <t>季报 09 表</t>
  </si>
  <si>
    <t>十、城乡医疗救助基金资产负债表  ……………………………………………………………………………………………………</t>
  </si>
  <si>
    <t>季报 10 表</t>
  </si>
  <si>
    <t>十一、城乡医疗救助基金收支表  …………………………………………………………………………………………………………</t>
  </si>
  <si>
    <t>季报 11 表</t>
  </si>
  <si>
    <t>十二、医疗、生育保险基金资产负债补充资料表…………………………………………………………………………………</t>
  </si>
  <si>
    <t>季报 补01 表</t>
  </si>
  <si>
    <t>十三、医疗、生育保险征缴收入和待遇发放补充资料表…………………………………………………………………………</t>
  </si>
  <si>
    <t>季报 补02 表</t>
  </si>
  <si>
    <t>十四、医疗、生育保险基金征缴收入补充资料表…………………………………………………………………………………</t>
  </si>
  <si>
    <t>季报 补03 表</t>
  </si>
  <si>
    <t>十五、医疗、生育保险基金其他收支明细表………………………………………………………………………………………</t>
  </si>
  <si>
    <t>季报 补04 表</t>
  </si>
  <si>
    <t xml:space="preserve">  职工基本医疗保险（含生育保险）基金资产负债表</t>
  </si>
  <si>
    <t>季报01表</t>
  </si>
  <si>
    <t>填报单位:</t>
  </si>
  <si>
    <t>第一季度</t>
  </si>
  <si>
    <t>单位:元</t>
  </si>
  <si>
    <t>行    号</t>
  </si>
  <si>
    <t>项    目</t>
  </si>
  <si>
    <t>年初数</t>
  </si>
  <si>
    <t>期末数</t>
  </si>
  <si>
    <t>1</t>
  </si>
  <si>
    <t>一、资产</t>
  </si>
  <si>
    <t>2</t>
  </si>
  <si>
    <t xml:space="preserve">      库存现金</t>
  </si>
  <si>
    <t>3</t>
  </si>
  <si>
    <t xml:space="preserve">      支出户存款</t>
  </si>
  <si>
    <t>4</t>
  </si>
  <si>
    <t xml:space="preserve">      财政专户存款</t>
  </si>
  <si>
    <t>5</t>
  </si>
  <si>
    <t xml:space="preserve">      暂付款</t>
  </si>
  <si>
    <t>6</t>
  </si>
  <si>
    <t xml:space="preserve">      债券投资</t>
  </si>
  <si>
    <t>7</t>
  </si>
  <si>
    <t>二、负债</t>
  </si>
  <si>
    <t>8</t>
  </si>
  <si>
    <t xml:space="preserve">      暂收款</t>
  </si>
  <si>
    <t>9</t>
  </si>
  <si>
    <t xml:space="preserve">      借入款项</t>
  </si>
  <si>
    <t>10</t>
  </si>
  <si>
    <t>三、净资产</t>
  </si>
  <si>
    <t>11</t>
  </si>
  <si>
    <t xml:space="preserve">      统账结合统筹基金</t>
  </si>
  <si>
    <t>12</t>
  </si>
  <si>
    <t xml:space="preserve">      个人账户基金</t>
  </si>
  <si>
    <t>13</t>
  </si>
  <si>
    <t xml:space="preserve">      单建统筹基金</t>
  </si>
  <si>
    <t>注:收入户存款、国库存款统一在财政专户存款中填列。</t>
  </si>
  <si>
    <t>纵向公式:1=2+3+4+5+6；7=8+9；10=11+12+13；10=1-7。</t>
  </si>
  <si>
    <t>职工基本医疗保险（含生育保险）基金收支表</t>
  </si>
  <si>
    <t>季报02表</t>
  </si>
  <si>
    <t>2025年</t>
  </si>
  <si>
    <t>合  计</t>
  </si>
  <si>
    <t>统筹基金</t>
  </si>
  <si>
    <t>个人账户基金</t>
  </si>
  <si>
    <t>行号</t>
  </si>
  <si>
    <t>项  目</t>
  </si>
  <si>
    <t>小计</t>
  </si>
  <si>
    <t>统账结合</t>
  </si>
  <si>
    <t>单建统筹</t>
  </si>
  <si>
    <t>一、基本医疗保险费收入</t>
  </si>
  <si>
    <t>一、基本医疗保险待遇支出</t>
  </si>
  <si>
    <t xml:space="preserve">  （一）单位缴费</t>
  </si>
  <si>
    <t xml:space="preserve"> （一）在职职工医疗保险待遇支出</t>
  </si>
  <si>
    <t>其中:生育保险收入</t>
  </si>
  <si>
    <t>其中：个人账户负担近亲属医疗费用</t>
  </si>
  <si>
    <t>-</t>
  </si>
  <si>
    <t xml:space="preserve">  （二）个人缴费</t>
  </si>
  <si>
    <t xml:space="preserve">      （1）住院支出</t>
  </si>
  <si>
    <t>二、利息收入</t>
  </si>
  <si>
    <t xml:space="preserve">      （2）门诊慢特病</t>
  </si>
  <si>
    <t xml:space="preserve">    （一）定期利息</t>
  </si>
  <si>
    <t xml:space="preserve">      （3）普通门诊统筹</t>
  </si>
  <si>
    <t xml:space="preserve">    （二）活期利息</t>
  </si>
  <si>
    <t xml:space="preserve">      （4）定点药店医药费支出</t>
  </si>
  <si>
    <t>三、财政补贴收入</t>
  </si>
  <si>
    <t xml:space="preserve">      （5）生育医疗费支出</t>
  </si>
  <si>
    <t>其中:对医保基金负担新冠病毒疫苗及接种费用的补助</t>
  </si>
  <si>
    <t xml:space="preserve">      （6）生育津贴支出</t>
  </si>
  <si>
    <t>四、其他收入</t>
  </si>
  <si>
    <t xml:space="preserve">      （7）其他</t>
  </si>
  <si>
    <t>其中：滞纳金</t>
  </si>
  <si>
    <t xml:space="preserve">  (二)退休人员医疗保险待遇支出</t>
  </si>
  <si>
    <t>五、待转保险费收入</t>
  </si>
  <si>
    <t>六、待转利息收入</t>
  </si>
  <si>
    <t xml:space="preserve">      （4）定点药店医药费</t>
  </si>
  <si>
    <t xml:space="preserve">      （5）其他</t>
  </si>
  <si>
    <t>二、其他支出</t>
  </si>
  <si>
    <t>其中：划转长期护理保险支出</t>
  </si>
  <si>
    <t xml:space="preserve">     代缴近亲属参加居民医保缴费</t>
  </si>
  <si>
    <t>七、转移收入</t>
  </si>
  <si>
    <t>三、转移支出</t>
  </si>
  <si>
    <t>收入小计</t>
  </si>
  <si>
    <t>支出小计</t>
  </si>
  <si>
    <t>八、上级补助收入</t>
  </si>
  <si>
    <t>四、补助下级支出</t>
  </si>
  <si>
    <t>九、下级上解收入</t>
  </si>
  <si>
    <t>五、上解上级支出</t>
  </si>
  <si>
    <t>收入合计</t>
  </si>
  <si>
    <t>支出合计</t>
  </si>
  <si>
    <t>收支结余</t>
  </si>
  <si>
    <t>十、上年结余</t>
  </si>
  <si>
    <t>六、滚存结余</t>
  </si>
  <si>
    <t xml:space="preserve">    其中:待转基金</t>
  </si>
  <si>
    <t>总      计</t>
  </si>
  <si>
    <t xml:space="preserve">    1.根据《关于印发&lt;社会保险基金财务制度&gt;的通知》财社〔2017〕144号，职工基本医保统筹基金待遇支出包括住院费用支出、门诊慢特病和普通门诊统筹费用支出，包含生育医疗费用支出和生育津贴支出；职工基本医保个人账户待遇支出包括门诊费用支出、住院费用支出、在定点零售药店发生的医药费用支出；</t>
  </si>
  <si>
    <t xml:space="preserve">    2.开展长期护理保险制度试点的统筹地区，划转长期护理保险基金的支出在其他收支表“划转长期护理保险支出”中列支。     </t>
  </si>
  <si>
    <t xml:space="preserve">    3.纵向公式:1=2+4；2≧3；5=6+7；8≧9；10≧11；22=1+5+8+10+12+13+21；25=22+23+24；29=25+27；31=33+34+35+36+37+38+39；40=42+43+44+45+46；47≧48+49；51=30+47+50；54=51+52+53；55=25-54；56=27+55;56≧57；58=54+56。</t>
  </si>
  <si>
    <t xml:space="preserve">    4.横向公式:合计=小计+个人账户基金；小计=统账结合+单建统筹；</t>
  </si>
  <si>
    <t xml:space="preserve">         </t>
  </si>
  <si>
    <t>职工基本医疗保险（含生育保险）基金暂收、暂付款明细表</t>
  </si>
  <si>
    <t>季报03表</t>
  </si>
  <si>
    <t>项目</t>
  </si>
  <si>
    <t>暂收款</t>
  </si>
  <si>
    <t>暂付款</t>
  </si>
  <si>
    <t>金额</t>
  </si>
  <si>
    <t>一、暂收医疗保险费</t>
  </si>
  <si>
    <t>一、垫付医疗费</t>
  </si>
  <si>
    <t>二、暂存未付医疗费</t>
  </si>
  <si>
    <t>二、预付金</t>
  </si>
  <si>
    <t>其中:暂存保证金</t>
  </si>
  <si>
    <t>三、跨省异地就医预付金</t>
  </si>
  <si>
    <t>三、跨省异地就医资金</t>
  </si>
  <si>
    <t>四、省内异地就医预付金</t>
  </si>
  <si>
    <t>四、省内异地就医资金</t>
  </si>
  <si>
    <t>五、集中带量采购资金</t>
  </si>
  <si>
    <t>五、其他</t>
  </si>
  <si>
    <t>六、先行支付待遇</t>
  </si>
  <si>
    <t>32</t>
  </si>
  <si>
    <t>七、预付新冠病毒疫苗费用</t>
  </si>
  <si>
    <t>33</t>
  </si>
  <si>
    <t>八、其他</t>
  </si>
  <si>
    <t>34</t>
  </si>
  <si>
    <t>35</t>
  </si>
  <si>
    <t>36</t>
  </si>
  <si>
    <t>37</t>
  </si>
  <si>
    <t>38</t>
  </si>
  <si>
    <t>14</t>
  </si>
  <si>
    <t>39</t>
  </si>
  <si>
    <t>15</t>
  </si>
  <si>
    <t>40</t>
  </si>
  <si>
    <t>16</t>
  </si>
  <si>
    <t>41</t>
  </si>
  <si>
    <t>17</t>
  </si>
  <si>
    <t>42</t>
  </si>
  <si>
    <t>18</t>
  </si>
  <si>
    <t>43</t>
  </si>
  <si>
    <t>19</t>
  </si>
  <si>
    <t>44</t>
  </si>
  <si>
    <t>20</t>
  </si>
  <si>
    <t>45</t>
  </si>
  <si>
    <t>21</t>
  </si>
  <si>
    <t>46</t>
  </si>
  <si>
    <t>22</t>
  </si>
  <si>
    <t>47</t>
  </si>
  <si>
    <t>23</t>
  </si>
  <si>
    <t>48</t>
  </si>
  <si>
    <t>24</t>
  </si>
  <si>
    <t>49</t>
  </si>
  <si>
    <t>25</t>
  </si>
  <si>
    <t>总计</t>
  </si>
  <si>
    <t>50</t>
  </si>
  <si>
    <t>注:纵向公式:25=1+2+4+5+6；50=26+27+28+29+30+31+32+33。</t>
  </si>
  <si>
    <t>其他医疗保障基金资产负债表</t>
  </si>
  <si>
    <t>季报04表</t>
  </si>
  <si>
    <t xml:space="preserve">      借入借款</t>
  </si>
  <si>
    <t xml:space="preserve">    离休人员医疗统筹基金</t>
  </si>
  <si>
    <t xml:space="preserve">    伤残人员医疗保障基金</t>
  </si>
  <si>
    <t xml:space="preserve">    公务员医疗补助基金</t>
  </si>
  <si>
    <t>职工大额医疗费用补助(含部分省份职工大病保险)</t>
  </si>
  <si>
    <t>纵向公式:1=2+3+4+5+6；7=8+9；10=11+12+13+14；10=1-7。</t>
  </si>
  <si>
    <t>其他医疗保障基金收支表</t>
  </si>
  <si>
    <t>季报 05-1表</t>
  </si>
  <si>
    <t>行      号</t>
  </si>
  <si>
    <t>项      目</t>
  </si>
  <si>
    <t>金      额</t>
  </si>
  <si>
    <t>一、离休人员医疗保障基金</t>
  </si>
  <si>
    <t xml:space="preserve">   （一）离休人员医疗保险费收入</t>
  </si>
  <si>
    <t xml:space="preserve">   （一）医疗费支出</t>
  </si>
  <si>
    <t xml:space="preserve">   （二）利息收入</t>
  </si>
  <si>
    <t xml:space="preserve">            住院支出</t>
  </si>
  <si>
    <t xml:space="preserve">   （三）财政补贴收入</t>
  </si>
  <si>
    <t xml:space="preserve">            门诊支出</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</si>
  <si>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</si>
  <si>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</si>
  <si>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</si>
  <si>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</si>
  <si>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</si>
  <si>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</si>
  <si>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</si>
  <si>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</si>
  <si>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</si>
  <si>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</si>
  <si>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</si>
  <si>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</si>
  <si>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</si>
  <si>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注:纵向公式:7=2+3+4+5；10=7+8+9；19=15+16+17+18；22=19+20+21；31=26+30；34=31+32+33；35=10-34；36=12+35；43=39+42；</t>
  </si>
  <si>
    <t xml:space="preserve">             46=43+44+45；47=22-46；48=24+47。</t>
  </si>
  <si>
    <t xml:space="preserve">          </t>
  </si>
  <si>
    <t>季报05-2表</t>
  </si>
  <si>
    <t>行  号</t>
  </si>
  <si>
    <t>三、公务员医疗补助基金</t>
  </si>
  <si>
    <t xml:space="preserve">    （一）公务员医疗保险费收入</t>
  </si>
  <si>
    <t xml:space="preserve">    （一）公务员医疗补助支出</t>
  </si>
  <si>
    <t xml:space="preserve">    （二）利息收入</t>
  </si>
  <si>
    <t xml:space="preserve">    （三）财政补贴收入</t>
  </si>
  <si>
    <t xml:space="preserve">    （四）其他收入</t>
  </si>
  <si>
    <t xml:space="preserve">    （二）其他支出</t>
  </si>
  <si>
    <t xml:space="preserve">    （五）上级补助收入</t>
  </si>
  <si>
    <t xml:space="preserve">    （三）补助下级支出</t>
  </si>
  <si>
    <t xml:space="preserve">    （六 ）下级上解收入</t>
  </si>
  <si>
    <t xml:space="preserve">    （四）上解上级支出</t>
  </si>
  <si>
    <t xml:space="preserve">    （七）上年结余</t>
  </si>
  <si>
    <t xml:space="preserve">    （五）滚存结余</t>
  </si>
  <si>
    <t>四、职工大额医疗费用补助
   （含部分省份职工大病保险）</t>
  </si>
  <si>
    <t xml:space="preserve">    （一）医疗保险费收入</t>
  </si>
  <si>
    <t xml:space="preserve">    （一）医疗保险费支出</t>
  </si>
  <si>
    <t xml:space="preserve">     其中：单位缴费</t>
  </si>
  <si>
    <t xml:space="preserve">     个人缴费</t>
  </si>
  <si>
    <t xml:space="preserve">     职工医保基金划转收入</t>
  </si>
  <si>
    <t xml:space="preserve">    （六）下级上解收入</t>
  </si>
  <si>
    <t>注:纵向公式:6=2+3+4+5；9=6+7+8；27≧28+29；31=27+30；34=31+32+33；35=9-34；36=10+35；13≧14+15+16；20=13+17+18+19；</t>
  </si>
  <si>
    <t xml:space="preserve">             23=20+21+22；38=39+40+41;45=38+42；48=45+46+47；49=23-48；50=24+49。</t>
  </si>
  <si>
    <t>其他医疗保障基金暂收、暂付款明细表</t>
  </si>
  <si>
    <t>季报06表</t>
  </si>
  <si>
    <t>二、跨省异地就医预付金</t>
  </si>
  <si>
    <t>三、省内异地就医预付金</t>
  </si>
  <si>
    <t>四、其他</t>
  </si>
  <si>
    <t>31</t>
  </si>
  <si>
    <t>注:纵向公式:25=1+2+3+4+5；50=26+27+28+29。</t>
  </si>
  <si>
    <t>城乡居民基本医疗保险基金资产负债表</t>
  </si>
  <si>
    <t>季报 07表</t>
  </si>
  <si>
    <t xml:space="preserve">    库存现金</t>
  </si>
  <si>
    <t xml:space="preserve">    支出户存款</t>
  </si>
  <si>
    <t xml:space="preserve">    财政专户存款</t>
  </si>
  <si>
    <t xml:space="preserve">    暂付款</t>
  </si>
  <si>
    <t xml:space="preserve">    暂收款</t>
  </si>
  <si>
    <t xml:space="preserve">    借入款项</t>
  </si>
  <si>
    <t xml:space="preserve">    一般基金结余</t>
  </si>
  <si>
    <t xml:space="preserve">    风险调剂金</t>
  </si>
  <si>
    <t>纵向公式:1=2+3+4+5; 6=7+8; 9=10+11；9=1-6。</t>
  </si>
  <si>
    <t>城乡居民基本医疗保险基金收支表</t>
  </si>
  <si>
    <t>季报 08表</t>
  </si>
  <si>
    <t>项   目</t>
  </si>
  <si>
    <t>合计</t>
  </si>
  <si>
    <t>其中:个人缴费收入</t>
  </si>
  <si>
    <t xml:space="preserve">      住院支出</t>
  </si>
  <si>
    <t xml:space="preserve">     单位对职工家属的资助收入</t>
  </si>
  <si>
    <t xml:space="preserve">      门诊慢特病</t>
  </si>
  <si>
    <t xml:space="preserve">     集体扶持收入</t>
  </si>
  <si>
    <t xml:space="preserve">      普通门诊统筹</t>
  </si>
  <si>
    <t xml:space="preserve">     城乡医疗救助资助收入</t>
  </si>
  <si>
    <t xml:space="preserve">      定点药店医药费支出</t>
  </si>
  <si>
    <t xml:space="preserve">     财政对困难人员代缴收入</t>
  </si>
  <si>
    <t xml:space="preserve">      其他</t>
  </si>
  <si>
    <t xml:space="preserve">   (一)定期利息</t>
  </si>
  <si>
    <t xml:space="preserve">   (二)活期利息</t>
  </si>
  <si>
    <t>二、划转用于城乡居民大病保险支出</t>
  </si>
  <si>
    <t xml:space="preserve">    （一）大病保险待遇支出</t>
  </si>
  <si>
    <t>(一)按规定标准财政补助收入</t>
  </si>
  <si>
    <t xml:space="preserve">    （二）大病保险其他支出</t>
  </si>
  <si>
    <t xml:space="preserve">  1.中央财政补助收入</t>
  </si>
  <si>
    <t>三、其他支出</t>
  </si>
  <si>
    <t xml:space="preserve">  2.省级财政补助收入</t>
  </si>
  <si>
    <t xml:space="preserve">  3.市级财政补助收入</t>
  </si>
  <si>
    <t xml:space="preserve">  4.县（区）级财政补助收入</t>
  </si>
  <si>
    <t>（二）对医保基金负担新冠病毒疫苗及接种费用的补助</t>
  </si>
  <si>
    <t>（三）其他财政收入</t>
  </si>
  <si>
    <t>小    计</t>
  </si>
  <si>
    <t>五、上级补助收入</t>
  </si>
  <si>
    <t>六、下级上解收入</t>
  </si>
  <si>
    <t>七、上年结余</t>
  </si>
  <si>
    <t>六、年末滚存结余</t>
  </si>
  <si>
    <t>26</t>
  </si>
  <si>
    <t>27</t>
  </si>
  <si>
    <t>总    计</t>
  </si>
  <si>
    <t>补充资料:基本医疗保险费收入中划入门诊统筹的金额为:</t>
  </si>
  <si>
    <t>元。</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</si>
  <si>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</si>
  <si>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</si>
  <si>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</si>
  <si>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</si>
  <si>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</si>
  <si>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</si>
  <si>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勾稽关系:1.基本医疗保险费收入=个人缴费收入+单位对家属的资助收入+集体扶持收入+城乡医疗救助资助收入+其他；基本医疗保险待遇支出=住院支出+门诊慢特病+门诊统筹+定点药店医药费支出+其他；</t>
  </si>
  <si>
    <t>纵向公式:1=2+3+4+5+6；7=8+9；10=11+16+17;11=12+13+14+15；19=1+7+10+18；23=19+20+21；27=23+25；27=54；28=29+30+31+32+33；36=37+38； 46=28+36+39; 50=46+47+48; 51=23-50;52=23+25-50;54=50+52。</t>
  </si>
  <si>
    <t>城乡居民基本医疗保险基金暂收、暂付款明细表</t>
  </si>
  <si>
    <t>季报 09表</t>
  </si>
  <si>
    <t>行 号</t>
  </si>
  <si>
    <t>暂 收 款</t>
  </si>
  <si>
    <t>暂 付 款</t>
  </si>
  <si>
    <t>注:纵向公式:25=1+2+3+4+5；50=26+27+28+29+30+31+32+33。</t>
  </si>
  <si>
    <t>城乡医疗救助基金资产负债表</t>
  </si>
  <si>
    <t>季报10表</t>
  </si>
  <si>
    <t>期初数</t>
  </si>
  <si>
    <t xml:space="preserve">      医疗救助基金</t>
  </si>
  <si>
    <t>纵向公式:1=2+3+4+5；6=7+8；9=10；9=1-6。</t>
  </si>
  <si>
    <t>城乡医疗救助基金收支情况表</t>
  </si>
  <si>
    <t>季报11表</t>
  </si>
  <si>
    <t>一、财政补助收入</t>
  </si>
  <si>
    <t xml:space="preserve">  一、本年支出</t>
  </si>
  <si>
    <t>（一）一般公共预算安排</t>
  </si>
  <si>
    <t xml:space="preserve">    （一) 资助参保支出</t>
  </si>
  <si>
    <t xml:space="preserve">    其中:1.中央财政补助收入</t>
  </si>
  <si>
    <t xml:space="preserve">    （二) 住院救助支出</t>
  </si>
  <si>
    <t xml:space="preserve">         2.省级财政补助收入</t>
  </si>
  <si>
    <t xml:space="preserve">    （三）门诊救助支出</t>
  </si>
  <si>
    <t xml:space="preserve">         3.市级财政补助收入</t>
  </si>
  <si>
    <t xml:space="preserve">    （四）其他支出</t>
  </si>
  <si>
    <t xml:space="preserve">         4.县（区）级财政补助收入</t>
  </si>
  <si>
    <t>（二）彩票公益金</t>
  </si>
  <si>
    <t xml:space="preserve">    其中:1.中央安排</t>
  </si>
  <si>
    <t xml:space="preserve">          2.省级安排</t>
  </si>
  <si>
    <t xml:space="preserve">          3.市县级安排</t>
  </si>
  <si>
    <t>三、其他资金收入</t>
  </si>
  <si>
    <t>四、上级补助收入</t>
  </si>
  <si>
    <t>二、补助下级支出</t>
  </si>
  <si>
    <t>五、下级上解收入</t>
  </si>
  <si>
    <t>三、上解上级支出</t>
  </si>
  <si>
    <t xml:space="preserve">  四、本年收支结余</t>
  </si>
  <si>
    <t>六、上年结余</t>
  </si>
  <si>
    <t xml:space="preserve">  五、年末滚存结余</t>
  </si>
  <si>
    <t>注:本表由医疗救助资金管理部门填报</t>
  </si>
  <si>
    <t>表内关系</t>
  </si>
  <si>
    <t xml:space="preserve">    1.收入小计=财政补助收入+利息收入+其他资金，收入合计=收入小计+上级补助收入+下级上解收入</t>
  </si>
  <si>
    <t xml:space="preserve">    2.支出小计=资助参保支出+住院救助支出+门诊救助支出+其他支出，本年支出合计=本年支出小计+补助下级支出+下级上解收入</t>
  </si>
  <si>
    <t xml:space="preserve">    3、上年结余+本年收支结余=年末滚存结余</t>
  </si>
  <si>
    <t>医疗（含生育）保险基金资产负债补充资料表</t>
  </si>
  <si>
    <t>季报补01表</t>
  </si>
  <si>
    <t>险    种</t>
  </si>
  <si>
    <t>财政专户账面余额</t>
  </si>
  <si>
    <t>收入户
（或归集户）</t>
  </si>
  <si>
    <t>国库户</t>
  </si>
  <si>
    <t>税务过渡户</t>
  </si>
  <si>
    <t>其他账户</t>
  </si>
  <si>
    <t>一、职工基本医疗保险（含生育保险）基金</t>
  </si>
  <si>
    <t>二、其他医疗保险基金</t>
  </si>
  <si>
    <t>三、城乡居民基本医疗保险基金</t>
  </si>
  <si>
    <t>四、城乡医疗救助基金</t>
  </si>
  <si>
    <t xml:space="preserve">   注:横向公式合计=财政专户账面余额+收入户+国库户+税务过渡户+其他账户</t>
  </si>
  <si>
    <t>医疗（含生育）保险征缴收入和待遇发放补充资料表</t>
  </si>
  <si>
    <t>季报补02表</t>
  </si>
  <si>
    <t>职工基本医疗保险</t>
  </si>
  <si>
    <t>城乡居民基本医疗保险</t>
  </si>
  <si>
    <t>个人账户</t>
  </si>
  <si>
    <t>一、征缴收入（财务口径）</t>
  </si>
  <si>
    <t xml:space="preserve">    （一）本期实缴当年社会保险费</t>
  </si>
  <si>
    <t xml:space="preserve">    （二）预缴社会保险费</t>
  </si>
  <si>
    <t xml:space="preserve">    （三）补缴社会保险费</t>
  </si>
  <si>
    <t xml:space="preserve">    （四）清理收回以前欠费（不含核销）</t>
  </si>
  <si>
    <t xml:space="preserve">    （五） 其他</t>
  </si>
  <si>
    <t>二、医疗保险待遇发放情况</t>
  </si>
  <si>
    <t xml:space="preserve">    （一）补发以前拖欠数</t>
  </si>
  <si>
    <t xml:space="preserve">    （二）新增欠发数</t>
  </si>
  <si>
    <t xml:space="preserve">    （三）期末累计欠发数</t>
  </si>
  <si>
    <t>注:1.征缴收入=（一）+（二）+（三）+（四）+（五）；</t>
  </si>
  <si>
    <t xml:space="preserve">    2.统筹基金包含统账结合和单建统筹；</t>
  </si>
  <si>
    <t>横向公式:职工基本医疗保险小计=统筹基金+个人账户</t>
  </si>
  <si>
    <t>医疗（含生育）保险基金征缴收入补充资料表</t>
  </si>
  <si>
    <t>季报补03表</t>
  </si>
  <si>
    <t>医疗保险</t>
  </si>
  <si>
    <t>备注</t>
  </si>
  <si>
    <t>职工医疗保险（含生育保险）</t>
  </si>
  <si>
    <t>居民医疗保险</t>
  </si>
  <si>
    <t>自收</t>
  </si>
  <si>
    <t>税务</t>
  </si>
  <si>
    <t>注:</t>
  </si>
  <si>
    <t xml:space="preserve">表间关系 </t>
  </si>
  <si>
    <t>横向公式:职工医疗保险小计=职工医疗保险自收+职工医疗保险税务；</t>
  </si>
  <si>
    <t xml:space="preserve">         居民医疗保险小计=居民医疗保险自收+居民医疗保险税务；</t>
  </si>
  <si>
    <t>医疗（含生育）保险基金其他收支明细表</t>
  </si>
  <si>
    <t>季报补04表</t>
  </si>
  <si>
    <t>职工基本医疗保险（含生育保险）</t>
  </si>
  <si>
    <t>一、其他收入</t>
  </si>
  <si>
    <t xml:space="preserve">      1.滞纳金</t>
  </si>
  <si>
    <t>滞纳金</t>
  </si>
  <si>
    <t xml:space="preserve">      2.违约金</t>
  </si>
  <si>
    <t>两定机构自查违规收入</t>
  </si>
  <si>
    <t xml:space="preserve">      3.捐赠收入</t>
  </si>
  <si>
    <t xml:space="preserve">      4.跨年追回或退回待遇支出</t>
  </si>
  <si>
    <t>追回多报医疗费</t>
  </si>
  <si>
    <t xml:space="preserve">      5.其他</t>
  </si>
  <si>
    <t xml:space="preserve">      1.退回以前年度保险费</t>
  </si>
  <si>
    <t xml:space="preserve">      2.大病保险</t>
  </si>
  <si>
    <t>——</t>
  </si>
  <si>
    <t>个人账户划大病费</t>
  </si>
  <si>
    <t xml:space="preserve">      3.新冠病毒疫苗及接种费用支出</t>
  </si>
  <si>
    <t xml:space="preserve">      4.划转长期护理保险支出</t>
  </si>
  <si>
    <t>5.职工医保个人账户代缴参保人员近亲属参加城乡居民医保的个人缴费</t>
  </si>
  <si>
    <t xml:space="preserve">      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</si>
</sst>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s>
  <fonts count="41">
    <font>
      <sz val="11"/>
      <color theme="1"/>
      <name val="宋体"/>
      <charset val="134"/>
      <scheme val="minor"/>
    </font>
    <font>
      <sz val="12"/>
      <color rgb="FF000000"/>
      <name val="宋体"/>
      <charset val="134"/>
    </font>
    <font>
      <b/>
      <sz val="26"/>
      <color rgb="FF000000"/>
      <name val="宋体"/>
      <charset val="134"/>
    </font>
    <font>
      <sz val="12"/>
      <color rgb="FFFF0000"/>
      <name val="宋体"/>
      <charset val="134"/>
    </font>
    <font>
      <sz val="12"/>
      <color rgb="FF000000"/>
      <name val="宋体"/>
      <charset val="134"/>
      <scheme val="minor"/>
    </font>
    <font>
      <b/>
      <sz val="26"/>
      <color rgb="FF000000"/>
      <name val="宋体"/>
      <charset val="134"/>
      <scheme val="minor"/>
    </font>
    <font>
      <b/>
      <sz val="12"/>
      <color rgb="FF000000"/>
      <name val="宋体"/>
      <charset val="134"/>
    </font>
    <font>
      <sz val="11"/>
      <color theme="1"/>
      <name val="宋体"/>
      <charset val="134"/>
    </font>
    <font>
      <sz val="10"/>
      <color rgb="FF000000"/>
      <name val="宋体"/>
      <charset val="134"/>
    </font>
    <font>
      <sz val="10"/>
      <color rgb="FFFF0000"/>
      <name val="宋体"/>
      <charset val="134"/>
    </font>
    <font>
      <b/>
      <sz val="10"/>
      <color rgb="FF000000"/>
      <name val="宋体"/>
      <charset val="134"/>
    </font>
    <font>
      <sz val="12"/>
      <color theme="1"/>
      <name val="宋体"/>
      <charset val="134"/>
    </font>
    <font>
      <sz val="9"/>
      <color rgb="FF000000"/>
      <name val="宋体"/>
      <charset val="134"/>
    </font>
    <font>
      <sz val="12"/>
      <color rgb="FF000000"/>
      <name val="宋体"/>
      <charset val="134"/>
      <scheme val="major"/>
    </font>
    <font>
      <sz val="10"/>
      <color rgb="FF000000"/>
      <name val="宋体"/>
      <charset val="134"/>
      <scheme val="major"/>
    </font>
    <font>
      <sz val="11"/>
      <color rgb="FF000000"/>
      <name val="宋体"/>
      <charset val="134"/>
      <scheme val="major"/>
    </font>
    <font>
      <b/>
      <sz val="26"/>
      <color rgb="FF000000"/>
      <name val="Cambria"/>
      <charset val="134"/>
    </font>
    <font>
      <sz val="25"/>
      <color rgb="FF000000"/>
      <name val="宋体"/>
      <charset val="134"/>
    </font>
    <font>
      <sz val="16"/>
      <color rgb="FF000000"/>
      <name val="宋体"/>
      <charset val="134"/>
    </font>
    <font>
      <b/>
      <sz val="11"/>
      <color rgb="FF000000"/>
      <name val="宋体"/>
      <charset val="134"/>
    </font>
    <font>
      <b/>
      <sz val="27"/>
      <color rgb="FF000000"/>
      <name val="宋体"/>
      <charset val="134"/>
    </font>
    <font>
      <b/>
      <sz val="16"/>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rgb="FF000000"/>
      <name val="宋体"/>
      <charset val="134"/>
    </font>
  </fonts>
  <fills count="37">
    <fill>
      <patternFill patternType="none"/>
    </fill>
    <fill>
      <patternFill patternType="gray125"/>
    </fill>
    <fill>
      <patternFill patternType="solid">
        <fgColor rgb="FF82FFFF"/>
        <bgColor rgb="FF82FFFF"/>
      </patternFill>
    </fill>
    <fill>
      <patternFill patternType="solid">
        <fgColor rgb="FFFFFF82"/>
        <bgColor rgb="FFFFFF82"/>
      </patternFill>
    </fill>
    <fill>
      <patternFill patternType="solid">
        <fgColor rgb="FF78FAFA"/>
        <bgColor rgb="FF78FAFA"/>
      </patternFill>
    </fill>
    <fill>
      <patternFill patternType="solid">
        <fgColor rgb="FFFFFFFF"/>
        <bgColor rgb="FFFFFFFF"/>
      </patternFill>
    </fill>
    <fill>
      <patternFill patternType="solid">
        <fgColor rgb="FFFFFFCC"/>
        <bgColor rgb="FFFFFFCC"/>
      </patternFill>
    </fill>
    <fill>
      <patternFill patternType="solid">
        <fgColor rgb="FFFFCC99"/>
        <bgColor rgb="FFFFCC99"/>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8"/>
        <bgColor theme="4" tint="0.8"/>
      </patternFill>
    </fill>
    <fill>
      <patternFill patternType="solid">
        <fgColor theme="4" tint="0.6"/>
        <bgColor theme="4" tint="0.6"/>
      </patternFill>
    </fill>
    <fill>
      <patternFill patternType="solid">
        <fgColor theme="4" tint="0.4"/>
        <bgColor theme="4" tint="0.4"/>
      </patternFill>
    </fill>
    <fill>
      <patternFill patternType="solid">
        <fgColor theme="5"/>
        <bgColor theme="5"/>
      </patternFill>
    </fill>
    <fill>
      <patternFill patternType="solid">
        <fgColor theme="5" tint="0.8"/>
        <bgColor theme="5" tint="0.8"/>
      </patternFill>
    </fill>
    <fill>
      <patternFill patternType="solid">
        <fgColor theme="5" tint="0.6"/>
        <bgColor theme="5" tint="0.6"/>
      </patternFill>
    </fill>
    <fill>
      <patternFill patternType="solid">
        <fgColor theme="5" tint="0.4"/>
        <bgColor theme="5" tint="0.4"/>
      </patternFill>
    </fill>
    <fill>
      <patternFill patternType="solid">
        <fgColor theme="6"/>
        <bgColor theme="6"/>
      </patternFill>
    </fill>
    <fill>
      <patternFill patternType="solid">
        <fgColor theme="6" tint="0.8"/>
        <bgColor theme="6" tint="0.8"/>
      </patternFill>
    </fill>
    <fill>
      <patternFill patternType="solid">
        <fgColor theme="6" tint="0.6"/>
        <bgColor theme="6" tint="0.6"/>
      </patternFill>
    </fill>
    <fill>
      <patternFill patternType="solid">
        <fgColor theme="6" tint="0.4"/>
        <bgColor theme="6" tint="0.4"/>
      </patternFill>
    </fill>
    <fill>
      <patternFill patternType="solid">
        <fgColor theme="7"/>
        <bgColor theme="7"/>
      </patternFill>
    </fill>
    <fill>
      <patternFill patternType="solid">
        <fgColor theme="7" tint="0.8"/>
        <bgColor theme="7" tint="0.8"/>
      </patternFill>
    </fill>
    <fill>
      <patternFill patternType="solid">
        <fgColor theme="7" tint="0.6"/>
        <bgColor theme="7" tint="0.6"/>
      </patternFill>
    </fill>
    <fill>
      <patternFill patternType="solid">
        <fgColor theme="7" tint="0.4"/>
        <bgColor theme="7" tint="0.4"/>
      </patternFill>
    </fill>
    <fill>
      <patternFill patternType="solid">
        <fgColor theme="8"/>
        <bgColor theme="8"/>
      </patternFill>
    </fill>
    <fill>
      <patternFill patternType="solid">
        <fgColor theme="8" tint="0.8"/>
        <bgColor theme="8" tint="0.8"/>
      </patternFill>
    </fill>
    <fill>
      <patternFill patternType="solid">
        <fgColor theme="8" tint="0.6"/>
        <bgColor theme="8" tint="0.6"/>
      </patternFill>
    </fill>
    <fill>
      <patternFill patternType="solid">
        <fgColor theme="8" tint="0.4"/>
        <bgColor theme="8" tint="0.4"/>
      </patternFill>
    </fill>
    <fill>
      <patternFill patternType="solid">
        <fgColor theme="9"/>
        <bgColor theme="9"/>
      </patternFill>
    </fill>
    <fill>
      <patternFill patternType="solid">
        <fgColor theme="9" tint="0.8"/>
        <bgColor theme="9" tint="0.8"/>
      </patternFill>
    </fill>
    <fill>
      <patternFill patternType="solid">
        <fgColor theme="9" tint="0.6"/>
        <bgColor theme="9" tint="0.6"/>
      </patternFill>
    </fill>
    <fill>
      <patternFill patternType="solid">
        <fgColor theme="9" tint="0.4"/>
        <bgColor theme="9" tint="0.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2" fillId="0" borderId="0">
      <alignment vertical="center"/>
    </xf>
    <xf numFmtId="0" fontId="23" fillId="0" borderId="0">
      <alignment vertical="center"/>
    </xf>
    <xf numFmtId="0" fontId="0" fillId="6" borderId="10">
      <alignment vertical="center"/>
    </xf>
    <xf numFmtId="0" fontId="24" fillId="0" borderId="0">
      <alignment vertical="center"/>
    </xf>
    <xf numFmtId="0" fontId="25" fillId="0" borderId="0">
      <alignment vertical="center"/>
    </xf>
    <xf numFmtId="0" fontId="26" fillId="0" borderId="0">
      <alignment vertical="center"/>
    </xf>
    <xf numFmtId="0" fontId="27" fillId="0" borderId="11">
      <alignment vertical="center"/>
    </xf>
    <xf numFmtId="0" fontId="28" fillId="0" borderId="11">
      <alignment vertical="center"/>
    </xf>
    <xf numFmtId="0" fontId="29" fillId="0" borderId="12">
      <alignment vertical="center"/>
    </xf>
    <xf numFmtId="0" fontId="29" fillId="0" borderId="0">
      <alignment vertical="center"/>
    </xf>
    <xf numFmtId="0" fontId="30" fillId="7" borderId="13">
      <alignment vertical="center"/>
    </xf>
    <xf numFmtId="0" fontId="31" fillId="8" borderId="14">
      <alignment vertical="center"/>
    </xf>
    <xf numFmtId="0" fontId="32" fillId="8" borderId="13">
      <alignment vertical="center"/>
    </xf>
    <xf numFmtId="0" fontId="33" fillId="9" borderId="15">
      <alignment vertical="center"/>
    </xf>
    <xf numFmtId="0" fontId="34" fillId="0" borderId="16">
      <alignment vertical="center"/>
    </xf>
    <xf numFmtId="0" fontId="35" fillId="0" borderId="17">
      <alignment vertical="center"/>
    </xf>
    <xf numFmtId="0" fontId="36" fillId="10" borderId="0">
      <alignment vertical="center"/>
    </xf>
    <xf numFmtId="0" fontId="37" fillId="11" borderId="0">
      <alignment vertical="center"/>
    </xf>
    <xf numFmtId="0" fontId="38" fillId="12" borderId="0">
      <alignment vertical="center"/>
    </xf>
    <xf numFmtId="0" fontId="39" fillId="13" borderId="0">
      <alignment vertical="center"/>
    </xf>
    <xf numFmtId="0" fontId="0" fillId="14" borderId="0">
      <alignment vertical="center"/>
    </xf>
    <xf numFmtId="0" fontId="0" fillId="15" borderId="0">
      <alignment vertical="center"/>
    </xf>
    <xf numFmtId="0" fontId="39" fillId="16" borderId="0">
      <alignment vertical="center"/>
    </xf>
    <xf numFmtId="0" fontId="39" fillId="17" borderId="0">
      <alignment vertical="center"/>
    </xf>
    <xf numFmtId="0" fontId="0" fillId="18" borderId="0">
      <alignment vertical="center"/>
    </xf>
    <xf numFmtId="0" fontId="0" fillId="19" borderId="0">
      <alignment vertical="center"/>
    </xf>
    <xf numFmtId="0" fontId="39" fillId="20" borderId="0">
      <alignment vertical="center"/>
    </xf>
    <xf numFmtId="0" fontId="39" fillId="21" borderId="0">
      <alignment vertical="center"/>
    </xf>
    <xf numFmtId="0" fontId="0" fillId="22" borderId="0">
      <alignment vertical="center"/>
    </xf>
    <xf numFmtId="0" fontId="0" fillId="23" borderId="0">
      <alignment vertical="center"/>
    </xf>
    <xf numFmtId="0" fontId="39" fillId="24" borderId="0">
      <alignment vertical="center"/>
    </xf>
    <xf numFmtId="0" fontId="39" fillId="25" borderId="0">
      <alignment vertical="center"/>
    </xf>
    <xf numFmtId="0" fontId="0" fillId="26" borderId="0">
      <alignment vertical="center"/>
    </xf>
    <xf numFmtId="0" fontId="0" fillId="27" borderId="0">
      <alignment vertical="center"/>
    </xf>
    <xf numFmtId="0" fontId="39" fillId="28" borderId="0">
      <alignment vertical="center"/>
    </xf>
    <xf numFmtId="0" fontId="39" fillId="29" borderId="0">
      <alignment vertical="center"/>
    </xf>
    <xf numFmtId="0" fontId="0" fillId="30" borderId="0">
      <alignment vertical="center"/>
    </xf>
    <xf numFmtId="0" fontId="0" fillId="31" borderId="0">
      <alignment vertical="center"/>
    </xf>
    <xf numFmtId="0" fontId="39" fillId="32" borderId="0">
      <alignment vertical="center"/>
    </xf>
    <xf numFmtId="0" fontId="39" fillId="33" borderId="0">
      <alignment vertical="center"/>
    </xf>
    <xf numFmtId="0" fontId="0" fillId="34" borderId="0">
      <alignment vertical="center"/>
    </xf>
    <xf numFmtId="0" fontId="0" fillId="35" borderId="0">
      <alignment vertical="center"/>
    </xf>
    <xf numFmtId="0" fontId="39" fillId="36" borderId="0">
      <alignment vertical="center"/>
    </xf>
  </cellStyleXfs>
  <cellXfs count="180">
    <xf numFmtId="0" fontId="0" fillId="0" borderId="0" xfId="0"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1" fillId="2" borderId="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xf>
    <xf numFmtId="176" fontId="1" fillId="3" borderId="4" xfId="0" applyNumberFormat="1" applyFont="1" applyFill="1" applyBorder="1" applyAlignment="1" applyProtection="1">
      <alignment horizontal="right" vertical="center"/>
    </xf>
    <xf numFmtId="176" fontId="1" fillId="0" borderId="4" xfId="0" applyNumberFormat="1" applyFont="1" applyFill="1" applyBorder="1" applyAlignment="1" applyProtection="1">
      <alignment horizontal="right" vertical="center"/>
    </xf>
    <xf numFmtId="177" fontId="1" fillId="2"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xf>
    <xf numFmtId="176" fontId="4" fillId="3" borderId="4" xfId="0" applyNumberFormat="1" applyFont="1" applyFill="1" applyBorder="1" applyAlignment="1" applyProtection="1">
      <alignment horizontal="right" vertical="center"/>
    </xf>
    <xf numFmtId="176" fontId="4" fillId="0" borderId="4"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xf>
    <xf numFmtId="176" fontId="1" fillId="2"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6" fontId="1" fillId="3" borderId="3" xfId="0" applyNumberFormat="1" applyFont="1" applyFill="1" applyBorder="1" applyAlignment="1" applyProtection="1">
      <alignment vertical="center"/>
    </xf>
    <xf numFmtId="176" fontId="1" fillId="0" borderId="3" xfId="0" applyNumberFormat="1" applyFont="1" applyFill="1" applyBorder="1" applyAlignment="1" applyProtection="1">
      <alignment horizontal="right" vertical="center"/>
    </xf>
    <xf numFmtId="0" fontId="7"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176" fontId="8" fillId="3" borderId="4" xfId="0" applyNumberFormat="1" applyFont="1" applyFill="1" applyBorder="1" applyAlignment="1" applyProtection="1">
      <alignment horizontal="right" vertical="center"/>
    </xf>
    <xf numFmtId="176" fontId="8" fillId="0" borderId="4"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left" vertical="center"/>
    </xf>
    <xf numFmtId="176" fontId="8" fillId="0"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right" vertical="center"/>
    </xf>
    <xf numFmtId="176" fontId="8" fillId="3"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xf numFmtId="0" fontId="1" fillId="0" borderId="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2" fillId="0" borderId="0" xfId="0" applyNumberFormat="1" applyFont="1" applyFill="1" applyBorder="1" applyAlignment="1" applyProtection="1"/>
    <xf numFmtId="0" fontId="1" fillId="0" borderId="1" xfId="0" applyNumberFormat="1" applyFont="1" applyFill="1" applyBorder="1" applyAlignment="1" applyProtection="1"/>
    <xf numFmtId="49" fontId="1" fillId="0" borderId="1" xfId="0" applyNumberFormat="1" applyFont="1" applyFill="1" applyBorder="1" applyAlignment="1" applyProtection="1">
      <alignment horizontal="right" vertical="center"/>
    </xf>
    <xf numFmtId="176" fontId="1" fillId="0" borderId="4" xfId="0" applyNumberFormat="1" applyFont="1" applyFill="1" applyBorder="1" applyAlignment="1" applyProtection="1">
      <alignment horizontal="left" vertical="center"/>
    </xf>
    <xf numFmtId="0" fontId="1" fillId="0" borderId="5" xfId="0" applyNumberFormat="1" applyFont="1" applyFill="1" applyBorder="1" applyAlignment="1" applyProtection="1"/>
    <xf numFmtId="0" fontId="12" fillId="0" borderId="0" xfId="0" applyNumberFormat="1" applyFont="1" applyFill="1" applyBorder="1" applyAlignment="1" applyProtection="1">
      <alignment horizontal="left" vertical="center"/>
    </xf>
    <xf numFmtId="49" fontId="1" fillId="0" borderId="1" xfId="0" applyNumberFormat="1" applyFont="1" applyFill="1" applyBorder="1" applyAlignment="1" applyProtection="1">
      <alignment vertical="center"/>
    </xf>
    <xf numFmtId="0" fontId="1" fillId="2" borderId="4" xfId="0" applyNumberFormat="1" applyFont="1" applyFill="1" applyBorder="1" applyAlignment="1" applyProtection="1">
      <alignment horizontal="right" vertical="center"/>
    </xf>
    <xf numFmtId="177" fontId="1" fillId="0" borderId="5"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0" fontId="3"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0" fontId="6" fillId="2" borderId="4" xfId="0" applyNumberFormat="1" applyFont="1" applyFill="1" applyBorder="1" applyAlignment="1" applyProtection="1">
      <alignment horizontal="center" vertical="center"/>
    </xf>
    <xf numFmtId="177" fontId="1" fillId="2" borderId="4" xfId="0" applyNumberFormat="1" applyFont="1" applyFill="1" applyBorder="1" applyAlignment="1" applyProtection="1">
      <alignment horizontal="right" vertical="center"/>
    </xf>
    <xf numFmtId="176" fontId="1" fillId="0" borderId="1"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vertical="center"/>
    </xf>
    <xf numFmtId="0" fontId="1" fillId="2" borderId="2" xfId="0" applyNumberFormat="1" applyFont="1" applyFill="1" applyBorder="1" applyAlignment="1" applyProtection="1">
      <alignment horizontal="left" vertical="center"/>
    </xf>
    <xf numFmtId="176" fontId="1" fillId="0" borderId="7" xfId="0" applyNumberFormat="1" applyFont="1" applyFill="1" applyBorder="1" applyAlignment="1" applyProtection="1">
      <alignment horizontal="right" vertical="center"/>
    </xf>
    <xf numFmtId="0" fontId="1" fillId="2" borderId="8"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right" vertical="center"/>
    </xf>
    <xf numFmtId="0" fontId="1" fillId="2" borderId="7" xfId="0" applyNumberFormat="1" applyFont="1" applyFill="1" applyBorder="1" applyAlignment="1" applyProtection="1">
      <alignment horizontal="right" vertical="center"/>
    </xf>
    <xf numFmtId="0" fontId="1" fillId="2" borderId="6"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176" fontId="1" fillId="0" borderId="2" xfId="0" applyNumberFormat="1" applyFont="1" applyFill="1" applyBorder="1" applyAlignment="1" applyProtection="1">
      <alignment horizontal="right" vertical="center"/>
    </xf>
    <xf numFmtId="176" fontId="1" fillId="3" borderId="7"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center" vertical="center"/>
    </xf>
    <xf numFmtId="176" fontId="1" fillId="3"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177" fontId="14"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right" vertical="center"/>
    </xf>
    <xf numFmtId="0" fontId="1" fillId="2" borderId="4"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176" fontId="1" fillId="0" borderId="4" xfId="0" applyNumberFormat="1" applyFont="1" applyFill="1" applyBorder="1" applyAlignment="1" applyProtection="1">
      <alignment horizontal="center" vertical="center"/>
    </xf>
    <xf numFmtId="177" fontId="1" fillId="2" borderId="4" xfId="0" applyNumberFormat="1" applyFont="1" applyFill="1" applyBorder="1" applyAlignment="1" applyProtection="1">
      <alignment horizontal="center"/>
    </xf>
    <xf numFmtId="176" fontId="1" fillId="0" borderId="4" xfId="0" applyNumberFormat="1" applyFont="1" applyFill="1" applyBorder="1" applyAlignment="1" applyProtection="1">
      <alignment horizontal="right"/>
    </xf>
    <xf numFmtId="177" fontId="1" fillId="2" borderId="4" xfId="0" applyNumberFormat="1" applyFont="1" applyFill="1" applyBorder="1" applyAlignment="1" applyProtection="1">
      <alignment horizontal="right"/>
    </xf>
    <xf numFmtId="176" fontId="1" fillId="3" borderId="4" xfId="0" applyNumberFormat="1" applyFont="1" applyFill="1" applyBorder="1" applyAlignment="1" applyProtection="1">
      <alignment horizontal="right"/>
    </xf>
    <xf numFmtId="0" fontId="1" fillId="2" borderId="4" xfId="0" applyNumberFormat="1" applyFont="1" applyFill="1" applyBorder="1" applyAlignment="1" applyProtection="1">
      <alignment horizontal="left"/>
    </xf>
    <xf numFmtId="176" fontId="1" fillId="0" borderId="4" xfId="0" applyNumberFormat="1" applyFont="1" applyFill="1" applyBorder="1" applyAlignment="1" applyProtection="1">
      <alignment horizontal="center"/>
    </xf>
    <xf numFmtId="0" fontId="6" fillId="2" borderId="4" xfId="0" applyNumberFormat="1" applyFont="1" applyFill="1" applyBorder="1" applyAlignment="1" applyProtection="1">
      <alignment horizontal="center"/>
    </xf>
    <xf numFmtId="0" fontId="1" fillId="2" borderId="3"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14" fontId="13" fillId="0" borderId="0"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vertical="center"/>
    </xf>
    <xf numFmtId="176" fontId="13" fillId="0" borderId="4"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2" borderId="2" xfId="0" applyNumberFormat="1" applyFont="1" applyFill="1" applyBorder="1" applyAlignment="1" applyProtection="1">
      <alignment horizontal="left" vertical="center" wrapText="1"/>
    </xf>
    <xf numFmtId="0" fontId="1" fillId="2" borderId="2" xfId="0" applyNumberFormat="1" applyFont="1" applyFill="1" applyBorder="1" applyAlignment="1" applyProtection="1">
      <alignment wrapText="1"/>
    </xf>
    <xf numFmtId="176" fontId="1" fillId="2" borderId="2" xfId="0" applyNumberFormat="1" applyFont="1" applyFill="1" applyBorder="1" applyAlignment="1" applyProtection="1"/>
    <xf numFmtId="0" fontId="1" fillId="2" borderId="4" xfId="0" applyNumberFormat="1" applyFont="1" applyFill="1" applyBorder="1" applyAlignment="1" applyProtection="1">
      <alignment wrapText="1"/>
    </xf>
    <xf numFmtId="176" fontId="1" fillId="2" borderId="4" xfId="0" applyNumberFormat="1" applyFont="1" applyFill="1" applyBorder="1" applyAlignment="1" applyProtection="1"/>
    <xf numFmtId="0" fontId="1" fillId="2" borderId="3" xfId="0" applyNumberFormat="1" applyFont="1" applyFill="1" applyBorder="1" applyAlignment="1" applyProtection="1">
      <alignment horizontal="left" vertical="center" wrapText="1"/>
    </xf>
    <xf numFmtId="176" fontId="1" fillId="3" borderId="3" xfId="0" applyNumberFormat="1" applyFont="1" applyFill="1" applyBorder="1" applyAlignment="1" applyProtection="1">
      <alignment horizontal="right" vertical="center"/>
    </xf>
    <xf numFmtId="0" fontId="6"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horizontal="left" vertical="center" wrapText="1"/>
    </xf>
    <xf numFmtId="176" fontId="1" fillId="2" borderId="2" xfId="0" applyNumberFormat="1" applyFont="1" applyFill="1" applyBorder="1" applyAlignment="1" applyProtection="1">
      <alignment horizontal="right" vertical="center"/>
    </xf>
    <xf numFmtId="176" fontId="1" fillId="2" borderId="7" xfId="0" applyNumberFormat="1" applyFont="1" applyFill="1" applyBorder="1" applyAlignment="1" applyProtection="1"/>
    <xf numFmtId="176" fontId="1" fillId="2" borderId="9" xfId="0" applyNumberFormat="1" applyFont="1" applyFill="1" applyBorder="1" applyAlignment="1" applyProtection="1"/>
    <xf numFmtId="176" fontId="1" fillId="2" borderId="3" xfId="0" applyNumberFormat="1" applyFont="1" applyFill="1" applyBorder="1" applyAlignment="1" applyProtection="1"/>
    <xf numFmtId="177" fontId="1" fillId="0" borderId="4" xfId="0" applyNumberFormat="1" applyFont="1" applyFill="1" applyBorder="1" applyAlignment="1" applyProtection="1">
      <alignment horizontal="right" vertical="center"/>
    </xf>
    <xf numFmtId="0" fontId="1" fillId="4" borderId="2"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left" vertical="center"/>
    </xf>
    <xf numFmtId="0" fontId="17" fillId="5" borderId="0"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left" vertical="center"/>
    </xf>
    <xf numFmtId="0" fontId="18" fillId="5" borderId="0" xfId="0" applyNumberFormat="1" applyFont="1" applyFill="1" applyBorder="1" applyAlignment="1" applyProtection="1">
      <alignment horizontal="left" vertical="center"/>
    </xf>
    <xf numFmtId="0" fontId="19" fillId="5" borderId="0" xfId="0" applyNumberFormat="1" applyFont="1" applyFill="1" applyBorder="1" applyAlignment="1" applyProtection="1">
      <alignment horizontal="center" vertical="center"/>
    </xf>
    <xf numFmtId="0" fontId="12" fillId="5" borderId="0" xfId="0" applyNumberFormat="1" applyFont="1" applyFill="1" applyBorder="1" applyAlignment="1" applyProtection="1"/>
    <xf numFmtId="0" fontId="20" fillId="5" borderId="0" xfId="0" applyNumberFormat="1" applyFont="1" applyFill="1" applyBorder="1" applyAlignment="1" applyProtection="1">
      <alignment horizontal="center" vertical="center"/>
    </xf>
    <xf numFmtId="0" fontId="10"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left" vertical="center"/>
    </xf>
    <xf numFmtId="49"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right" vertical="center"/>
    </xf>
    <xf numFmtId="49" fontId="21" fillId="5" borderId="0" xfId="0" applyNumberFormat="1" applyFont="1" applyFill="1" applyBorder="1" applyAlignment="1" applyProtection="1">
      <alignment horizontal="left" vertical="center" wrapText="1"/>
    </xf>
    <xf numFmtId="0" fontId="10" fillId="5" borderId="0"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tabSelected="1" workbookViewId="0">
      <selection activeCell="C6" sqref="C6"/>
    </sheetView>
  </sheetViews>
  <sheetFormatPr defaultColWidth="8" defaultRowHeight="14.25" customHeight="1"/>
  <cols>
    <col min="1" max="1" width="8" style="83" customWidth="1"/>
    <col min="2" max="2" width="22.1416666666667" style="49" customWidth="1"/>
    <col min="3" max="3" width="5.70833333333333" style="49" customWidth="1"/>
    <col min="4" max="4" width="6.14166666666667" style="49" customWidth="1"/>
    <col min="5" max="5" width="4.425" style="49" customWidth="1"/>
    <col min="6" max="6" width="7.425" style="49" customWidth="1"/>
    <col min="7" max="7" width="14.5666666666667" style="49" customWidth="1"/>
    <col min="8" max="8" width="12.5666666666667" style="49" customWidth="1"/>
    <col min="9" max="9" width="5.425" style="49" customWidth="1"/>
    <col min="10" max="10" width="10.425" style="49" customWidth="1"/>
    <col min="11" max="11" width="8.70833333333333" style="49" customWidth="1"/>
    <col min="12" max="14" width="8.14166666666667" style="49" customWidth="1"/>
  </cols>
  <sheetData>
    <row r="1" ht="27" customHeight="1" spans="1:14">
      <c r="A1" s="168" t="s">
        <v>0</v>
      </c>
      <c r="B1" s="168"/>
      <c r="C1" s="169"/>
      <c r="D1" s="169"/>
      <c r="E1" s="169"/>
      <c r="F1" s="169"/>
      <c r="G1" s="169"/>
      <c r="H1" s="169"/>
      <c r="I1" s="169"/>
      <c r="J1" s="169"/>
      <c r="K1" s="169"/>
      <c r="L1" s="169"/>
      <c r="M1" s="169"/>
      <c r="N1" s="169"/>
    </row>
    <row r="2" ht="45" customHeight="1" spans="2:14">
      <c r="B2" s="170"/>
      <c r="C2" s="170"/>
      <c r="D2" s="170"/>
      <c r="E2" s="170"/>
      <c r="F2" s="170"/>
      <c r="G2" s="170"/>
      <c r="H2" s="170"/>
      <c r="I2" s="170"/>
      <c r="J2" s="170"/>
      <c r="K2" s="170"/>
      <c r="L2" s="170"/>
      <c r="M2" s="170"/>
      <c r="N2" s="170"/>
    </row>
    <row r="3" ht="37.5" customHeight="1" spans="2:14">
      <c r="B3" s="171" t="s">
        <v>1</v>
      </c>
      <c r="C3" s="171"/>
      <c r="D3" s="171"/>
      <c r="E3" s="171"/>
      <c r="F3" s="171"/>
      <c r="G3" s="171"/>
      <c r="H3" s="171"/>
      <c r="I3" s="171"/>
      <c r="J3" s="171"/>
      <c r="K3" s="171"/>
      <c r="L3" s="171"/>
      <c r="M3" s="171"/>
      <c r="N3" s="171"/>
    </row>
    <row r="4" ht="45" customHeight="1" spans="2:14">
      <c r="B4" s="169"/>
      <c r="C4" s="169"/>
      <c r="D4" s="169"/>
      <c r="E4" s="169"/>
      <c r="F4" s="169"/>
      <c r="G4" s="169"/>
      <c r="H4" s="169"/>
      <c r="I4" s="169"/>
      <c r="J4" s="169"/>
      <c r="K4" s="169"/>
      <c r="L4" s="169"/>
      <c r="M4" s="169"/>
      <c r="N4" s="169"/>
    </row>
    <row r="5" ht="45" customHeight="1" spans="2:14">
      <c r="B5" s="172"/>
      <c r="C5" s="172"/>
      <c r="D5" s="172"/>
      <c r="E5" s="172"/>
      <c r="F5" s="174" t="s">
        <v>2</v>
      </c>
      <c r="G5" s="174"/>
      <c r="H5" s="175" t="s">
        <v>3</v>
      </c>
      <c r="I5" s="179"/>
      <c r="J5" s="179"/>
      <c r="K5" s="179"/>
      <c r="L5" s="172"/>
      <c r="M5" s="172"/>
      <c r="N5" s="172"/>
    </row>
    <row r="6" ht="15" customHeight="1" spans="2:14">
      <c r="B6" s="172"/>
      <c r="C6" s="172"/>
      <c r="D6" s="172"/>
      <c r="E6" s="172"/>
      <c r="F6" s="176"/>
      <c r="G6" s="176"/>
      <c r="H6" s="177"/>
      <c r="I6" s="177"/>
      <c r="J6" s="177"/>
      <c r="K6" s="177"/>
      <c r="L6" s="172"/>
      <c r="M6" s="172"/>
      <c r="N6" s="172"/>
    </row>
    <row r="7" ht="45" customHeight="1" spans="2:14">
      <c r="B7" s="172"/>
      <c r="C7" s="172"/>
      <c r="D7" s="172"/>
      <c r="E7" s="172"/>
      <c r="F7" s="178" t="s">
        <v>4</v>
      </c>
      <c r="G7" s="174"/>
      <c r="H7" s="175"/>
      <c r="I7" s="179"/>
      <c r="J7" s="174" t="s">
        <v>5</v>
      </c>
      <c r="K7" s="174"/>
      <c r="L7" s="175"/>
      <c r="M7" s="179"/>
      <c r="N7" s="179"/>
    </row>
    <row r="8" ht="15" customHeight="1" spans="2:14">
      <c r="B8" s="172"/>
      <c r="C8" s="172"/>
      <c r="D8" s="172"/>
      <c r="E8" s="172"/>
      <c r="F8" s="176"/>
      <c r="G8" s="176"/>
      <c r="H8" s="177"/>
      <c r="I8" s="177"/>
      <c r="J8" s="176"/>
      <c r="K8" s="176"/>
      <c r="L8" s="172"/>
      <c r="M8" s="172"/>
      <c r="N8" s="172"/>
    </row>
    <row r="9" ht="45" customHeight="1" spans="2:14">
      <c r="B9" s="172"/>
      <c r="C9" s="172"/>
      <c r="D9" s="172"/>
      <c r="E9" s="172"/>
      <c r="F9" s="174" t="s">
        <v>6</v>
      </c>
      <c r="G9" s="174"/>
      <c r="H9" s="175" t="s">
        <v>7</v>
      </c>
      <c r="I9" s="179"/>
      <c r="J9" s="174" t="s">
        <v>8</v>
      </c>
      <c r="K9" s="174"/>
      <c r="L9" s="175" t="s">
        <v>9</v>
      </c>
      <c r="M9" s="179"/>
      <c r="N9" s="179"/>
    </row>
    <row r="10" ht="45" customHeight="1" spans="2:14">
      <c r="B10" s="169"/>
      <c r="C10" s="169"/>
      <c r="D10" s="169"/>
      <c r="E10" s="169"/>
      <c r="F10" s="169"/>
      <c r="G10" s="169"/>
      <c r="H10" s="169"/>
      <c r="I10" s="169"/>
      <c r="J10" s="169"/>
      <c r="K10" s="169"/>
      <c r="L10" s="169"/>
      <c r="M10" s="169"/>
      <c r="N10" s="169"/>
    </row>
    <row r="11" ht="45" customHeight="1" spans="2:14">
      <c r="B11" s="173" t="s">
        <v>10</v>
      </c>
      <c r="C11" s="173"/>
      <c r="D11" s="173"/>
      <c r="E11" s="173"/>
      <c r="F11" s="173"/>
      <c r="G11" s="173"/>
      <c r="H11" s="173"/>
      <c r="I11" s="173"/>
      <c r="J11" s="173"/>
      <c r="K11" s="173"/>
      <c r="L11" s="173"/>
      <c r="M11" s="173"/>
      <c r="N11" s="173"/>
    </row>
    <row r="12" ht="45" customHeight="1" spans="2:14">
      <c r="B12" s="173" t="s">
        <v>11</v>
      </c>
      <c r="C12" s="173"/>
      <c r="D12" s="173"/>
      <c r="E12" s="173"/>
      <c r="F12" s="173"/>
      <c r="G12" s="173"/>
      <c r="H12" s="173"/>
      <c r="I12" s="173"/>
      <c r="J12" s="173"/>
      <c r="K12" s="173"/>
      <c r="L12" s="173"/>
      <c r="M12" s="173"/>
      <c r="N12" s="173"/>
    </row>
    <row r="13" ht="13.5" customHeight="1" spans="2:14">
      <c r="B13" s="169"/>
      <c r="C13" s="169"/>
      <c r="D13" s="169"/>
      <c r="E13" s="169"/>
      <c r="F13" s="169"/>
      <c r="G13" s="169"/>
      <c r="H13" s="169"/>
      <c r="I13" s="169"/>
      <c r="J13" s="169"/>
      <c r="K13" s="169"/>
      <c r="L13" s="169"/>
      <c r="M13" s="169"/>
      <c r="N13" s="169"/>
    </row>
  </sheetData>
  <sheetProtection sheet="1"/>
  <mergeCells count="13">
    <mergeCell ref="B3:N3"/>
    <mergeCell ref="F5:G5"/>
    <mergeCell ref="H5:K5"/>
    <mergeCell ref="F7:G7"/>
    <mergeCell ref="H7:I7"/>
    <mergeCell ref="J7:K7"/>
    <mergeCell ref="L7:N7"/>
    <mergeCell ref="F9:G9"/>
    <mergeCell ref="H9:I9"/>
    <mergeCell ref="J9:K9"/>
    <mergeCell ref="L9:N9"/>
    <mergeCell ref="B11:N11"/>
    <mergeCell ref="B12:N12"/>
  </mergeCells>
  <printOptions horizontalCentered="1"/>
  <pageMargins left="1.18" right="1.18" top="1.18" bottom="1.18" header="0.51" footer="0.51"/>
  <pageSetup paperSize="9" scale="90" pageOrder="overThenDown"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45" zoomScaleNormal="145" workbookViewId="0">
      <selection activeCell="C6" sqref="C6"/>
    </sheetView>
  </sheetViews>
  <sheetFormatPr defaultColWidth="8" defaultRowHeight="14.25" customHeight="1" outlineLevelCol="3"/>
  <cols>
    <col min="1" max="1" width="11.8583333333333" style="49" customWidth="1"/>
    <col min="2" max="2" width="22.7083333333333" style="49" customWidth="1"/>
    <col min="3" max="4" width="30.7083333333333" style="49" customWidth="1"/>
  </cols>
  <sheetData>
    <row r="1" ht="57.75" customHeight="1" spans="1:4">
      <c r="A1" s="2" t="s">
        <v>261</v>
      </c>
      <c r="B1" s="2"/>
      <c r="C1" s="2"/>
      <c r="D1" s="2"/>
    </row>
    <row r="2" s="15" customFormat="1" ht="18.75" customHeight="1" spans="1:4">
      <c r="A2" s="16"/>
      <c r="B2" s="16"/>
      <c r="C2" s="16"/>
      <c r="D2" s="16" t="s">
        <v>262</v>
      </c>
    </row>
    <row r="3" s="15" customFormat="1" ht="15.75" customHeight="1" spans="1:4">
      <c r="A3" s="16" t="s">
        <v>45</v>
      </c>
      <c r="B3" s="108" t="s">
        <v>3</v>
      </c>
      <c r="C3" s="109" t="s">
        <v>46</v>
      </c>
      <c r="D3" s="4" t="s">
        <v>47</v>
      </c>
    </row>
    <row r="4" s="15" customFormat="1" ht="29.25" customHeight="1" spans="1:4">
      <c r="A4" s="68" t="s">
        <v>204</v>
      </c>
      <c r="B4" s="68" t="s">
        <v>205</v>
      </c>
      <c r="C4" s="38" t="s">
        <v>50</v>
      </c>
      <c r="D4" s="38" t="s">
        <v>51</v>
      </c>
    </row>
    <row r="5" s="15" customFormat="1" ht="31.5" customHeight="1" spans="1:4">
      <c r="A5" s="7"/>
      <c r="B5" s="7"/>
      <c r="C5" s="38"/>
      <c r="D5" s="38"/>
    </row>
    <row r="6" s="15" customFormat="1" ht="18.75" customHeight="1" spans="1:4">
      <c r="A6" s="38" t="s">
        <v>52</v>
      </c>
      <c r="B6" s="40" t="s">
        <v>53</v>
      </c>
      <c r="C6" s="10">
        <f t="shared" ref="C6:D6" si="0">ROUND(C7+C8+C9+C10,2)</f>
        <v>3860000</v>
      </c>
      <c r="D6" s="10">
        <f t="shared" si="0"/>
        <v>6820194.58</v>
      </c>
    </row>
    <row r="7" s="15" customFormat="1" ht="18.75" customHeight="1" spans="1:4">
      <c r="A7" s="38" t="s">
        <v>54</v>
      </c>
      <c r="B7" s="9" t="s">
        <v>263</v>
      </c>
      <c r="C7" s="10">
        <v>0</v>
      </c>
      <c r="D7" s="11"/>
    </row>
    <row r="8" s="15" customFormat="1" ht="18.75" customHeight="1" spans="1:4">
      <c r="A8" s="38" t="s">
        <v>56</v>
      </c>
      <c r="B8" s="9" t="s">
        <v>264</v>
      </c>
      <c r="C8" s="10">
        <v>0</v>
      </c>
      <c r="D8" s="11">
        <v>367305.63</v>
      </c>
    </row>
    <row r="9" s="15" customFormat="1" ht="18.75" customHeight="1" spans="1:4">
      <c r="A9" s="38" t="s">
        <v>58</v>
      </c>
      <c r="B9" s="9" t="s">
        <v>265</v>
      </c>
      <c r="C9" s="10">
        <v>0</v>
      </c>
      <c r="D9" s="11"/>
    </row>
    <row r="10" s="15" customFormat="1" ht="18.75" customHeight="1" spans="1:4">
      <c r="A10" s="38" t="s">
        <v>60</v>
      </c>
      <c r="B10" s="9" t="s">
        <v>266</v>
      </c>
      <c r="C10" s="10">
        <v>3860000</v>
      </c>
      <c r="D10" s="10">
        <f>居民医疗暂2025jb09!F30</f>
        <v>6452888.95</v>
      </c>
    </row>
    <row r="11" s="15" customFormat="1" ht="18.75" customHeight="1" spans="1:4">
      <c r="A11" s="38" t="s">
        <v>62</v>
      </c>
      <c r="B11" s="9" t="s">
        <v>65</v>
      </c>
      <c r="C11" s="10">
        <f t="shared" ref="C11:D11" si="1">ROUND(C12+C13,2)</f>
        <v>1044315.04</v>
      </c>
      <c r="D11" s="10">
        <f t="shared" si="1"/>
        <v>1152644.19</v>
      </c>
    </row>
    <row r="12" s="15" customFormat="1" ht="18.75" customHeight="1" spans="1:4">
      <c r="A12" s="38" t="s">
        <v>64</v>
      </c>
      <c r="B12" s="9" t="s">
        <v>267</v>
      </c>
      <c r="C12" s="10">
        <v>1044315.04</v>
      </c>
      <c r="D12" s="10">
        <f>居民医疗暂2025jb09!C30</f>
        <v>1152644.19</v>
      </c>
    </row>
    <row r="13" s="15" customFormat="1" ht="18.75" customHeight="1" spans="1:4">
      <c r="A13" s="38" t="s">
        <v>66</v>
      </c>
      <c r="B13" s="9" t="s">
        <v>268</v>
      </c>
      <c r="C13" s="10">
        <v>0</v>
      </c>
      <c r="D13" s="11"/>
    </row>
    <row r="14" s="15" customFormat="1" ht="18.75" customHeight="1" spans="1:4">
      <c r="A14" s="38" t="s">
        <v>68</v>
      </c>
      <c r="B14" s="9" t="s">
        <v>71</v>
      </c>
      <c r="C14" s="10">
        <f t="shared" ref="C14:D14" si="2">ROUND(C16+C15,2)</f>
        <v>2815684.96</v>
      </c>
      <c r="D14" s="10">
        <f t="shared" si="2"/>
        <v>5667550.39</v>
      </c>
    </row>
    <row r="15" s="15" customFormat="1" ht="18.75" customHeight="1" spans="1:4">
      <c r="A15" s="38">
        <v>10</v>
      </c>
      <c r="B15" s="9" t="s">
        <v>269</v>
      </c>
      <c r="C15" s="10">
        <v>2815684.96</v>
      </c>
      <c r="D15" s="11">
        <v>5667550.39</v>
      </c>
    </row>
    <row r="16" s="15" customFormat="1" ht="18.75" customHeight="1" spans="1:4">
      <c r="A16" s="38">
        <v>11</v>
      </c>
      <c r="B16" s="9" t="s">
        <v>270</v>
      </c>
      <c r="C16" s="10">
        <v>0</v>
      </c>
      <c r="D16" s="11"/>
    </row>
    <row r="17" s="15" customFormat="1" ht="18.75" customHeight="1" spans="1:4">
      <c r="A17" s="69" t="s">
        <v>78</v>
      </c>
      <c r="B17" s="69"/>
      <c r="C17" s="69"/>
      <c r="D17" s="69"/>
    </row>
    <row r="18" s="15" customFormat="1" ht="13.5" customHeight="1" spans="1:4">
      <c r="A18" s="14" t="s">
        <v>271</v>
      </c>
      <c r="B18" s="14"/>
      <c r="C18" s="14"/>
      <c r="D18" s="14"/>
    </row>
    <row r="19" s="15" customFormat="1" ht="13.5" customHeight="1" spans="1:4">
      <c r="A19" s="14"/>
      <c r="B19" s="14"/>
      <c r="C19" s="14"/>
      <c r="D19" s="14"/>
    </row>
    <row r="20" ht="13.5" customHeight="1" spans="1:4">
      <c r="A20" s="65" t="s">
        <v>140</v>
      </c>
      <c r="B20" s="65"/>
      <c r="C20" s="65"/>
      <c r="D20" s="65"/>
    </row>
    <row r="23" customHeight="1" spans="1:4">
      <c r="A23" s="65"/>
      <c r="B23" s="65"/>
      <c r="C23" s="65"/>
      <c r="D23" s="65"/>
    </row>
  </sheetData>
  <sheetProtection sheet="1"/>
  <mergeCells count="10">
    <mergeCell ref="A1:D1"/>
    <mergeCell ref="A17:D17"/>
    <mergeCell ref="A18:D18"/>
    <mergeCell ref="A19:D19"/>
    <mergeCell ref="A20:D20"/>
    <mergeCell ref="A23:D23"/>
    <mergeCell ref="A4:A5"/>
    <mergeCell ref="B4:B5"/>
    <mergeCell ref="C4:C5"/>
    <mergeCell ref="D4:D5"/>
  </mergeCells>
  <printOptions horizontalCentered="1"/>
  <pageMargins left="1.18" right="1.18" top="1.18" bottom="1.18" header="0.51" footer="0.51"/>
  <pageSetup paperSize="77" scale="91" pageOrder="overThenDown" orientation="landscape" blackAndWhite="1"/>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workbookViewId="0">
      <pane ySplit="4" topLeftCell="A5" activePane="bottomLeft" state="frozen"/>
      <selection/>
      <selection pane="bottomLeft" activeCell="A1" sqref="A1:H1"/>
    </sheetView>
  </sheetViews>
  <sheetFormatPr defaultColWidth="8" defaultRowHeight="14.25" customHeight="1"/>
  <cols>
    <col min="1" max="2" width="10.7083333333333" style="49" customWidth="1"/>
    <col min="3" max="3" width="45.7083333333333" style="49" customWidth="1"/>
    <col min="4" max="4" width="34.2833333333333" style="49" customWidth="1"/>
    <col min="5" max="5" width="9.14166666666667" style="49" customWidth="1"/>
    <col min="6" max="6" width="12.2833333333333" style="49" customWidth="1"/>
    <col min="7" max="7" width="29" style="49" customWidth="1"/>
    <col min="8" max="8" width="34.2833333333333" style="49" customWidth="1"/>
    <col min="9" max="9" width="8" style="83" customWidth="1"/>
  </cols>
  <sheetData>
    <row r="1" ht="60" customHeight="1" spans="1:8">
      <c r="A1" s="2" t="s">
        <v>272</v>
      </c>
      <c r="B1" s="2"/>
      <c r="C1" s="2"/>
      <c r="D1" s="2"/>
      <c r="E1" s="2"/>
      <c r="F1" s="2"/>
      <c r="G1" s="2"/>
      <c r="H1" s="2"/>
    </row>
    <row r="2" s="82" customFormat="1" ht="15" customHeight="1" spans="1:8">
      <c r="A2" s="3"/>
      <c r="B2" s="3"/>
      <c r="C2" s="3"/>
      <c r="D2" s="3"/>
      <c r="E2" s="3"/>
      <c r="F2" s="3"/>
      <c r="G2" s="16"/>
      <c r="H2" s="16" t="s">
        <v>273</v>
      </c>
    </row>
    <row r="3" s="82" customFormat="1" ht="15" customHeight="1" spans="1:8">
      <c r="A3" s="4" t="s">
        <v>45</v>
      </c>
      <c r="B3" s="5" t="s">
        <v>3</v>
      </c>
      <c r="C3" s="5"/>
      <c r="D3" s="4"/>
      <c r="E3" s="4" t="s">
        <v>82</v>
      </c>
      <c r="F3" s="95" t="s">
        <v>46</v>
      </c>
      <c r="G3" s="4"/>
      <c r="H3" s="4" t="s">
        <v>47</v>
      </c>
    </row>
    <row r="4" s="82" customFormat="1" ht="15" customHeight="1" spans="1:8">
      <c r="A4" s="38" t="s">
        <v>231</v>
      </c>
      <c r="B4" s="84" t="s">
        <v>274</v>
      </c>
      <c r="C4" s="85"/>
      <c r="D4" s="38" t="s">
        <v>275</v>
      </c>
      <c r="E4" s="38" t="s">
        <v>231</v>
      </c>
      <c r="F4" s="84" t="s">
        <v>274</v>
      </c>
      <c r="G4" s="85"/>
      <c r="H4" s="38" t="s">
        <v>275</v>
      </c>
    </row>
    <row r="5" s="82" customFormat="1" ht="22.5" customHeight="1" spans="1:8">
      <c r="A5" s="38" t="s">
        <v>52</v>
      </c>
      <c r="B5" s="40" t="s">
        <v>91</v>
      </c>
      <c r="C5" s="40"/>
      <c r="D5" s="10">
        <f>ROUND(D6+D7+D8+D9+D10,2)</f>
        <v>3682148</v>
      </c>
      <c r="E5" s="38">
        <v>28</v>
      </c>
      <c r="F5" s="96" t="s">
        <v>92</v>
      </c>
      <c r="G5" s="96"/>
      <c r="H5" s="10">
        <f>ROUND(H6+H7+H8+H9+H10,2)</f>
        <v>8219740.8</v>
      </c>
    </row>
    <row r="6" s="82" customFormat="1" ht="22.5" customHeight="1" spans="1:8">
      <c r="A6" s="38" t="s">
        <v>54</v>
      </c>
      <c r="B6" s="86" t="s">
        <v>276</v>
      </c>
      <c r="C6" s="87"/>
      <c r="D6" s="11">
        <v>3464260</v>
      </c>
      <c r="E6" s="38">
        <v>29</v>
      </c>
      <c r="F6" s="40" t="s">
        <v>277</v>
      </c>
      <c r="G6" s="40"/>
      <c r="H6" s="97">
        <v>3109908.18</v>
      </c>
    </row>
    <row r="7" s="82" customFormat="1" ht="22.5" customHeight="1" spans="1:8">
      <c r="A7" s="38" t="s">
        <v>56</v>
      </c>
      <c r="B7" s="86" t="s">
        <v>278</v>
      </c>
      <c r="C7" s="87"/>
      <c r="D7" s="11"/>
      <c r="E7" s="38">
        <v>30</v>
      </c>
      <c r="F7" s="40" t="s">
        <v>279</v>
      </c>
      <c r="G7" s="40"/>
      <c r="H7" s="97">
        <v>1990631.15</v>
      </c>
    </row>
    <row r="8" s="82" customFormat="1" ht="22.5" customHeight="1" spans="1:8">
      <c r="A8" s="38" t="s">
        <v>58</v>
      </c>
      <c r="B8" s="86" t="s">
        <v>280</v>
      </c>
      <c r="C8" s="87"/>
      <c r="D8" s="11"/>
      <c r="E8" s="38">
        <v>31</v>
      </c>
      <c r="F8" s="40" t="s">
        <v>281</v>
      </c>
      <c r="G8" s="40"/>
      <c r="H8" s="97">
        <v>3119201.47</v>
      </c>
    </row>
    <row r="9" s="82" customFormat="1" ht="22.5" customHeight="1" spans="1:8">
      <c r="A9" s="38" t="s">
        <v>60</v>
      </c>
      <c r="B9" s="86" t="s">
        <v>282</v>
      </c>
      <c r="C9" s="87"/>
      <c r="D9" s="11">
        <v>19040</v>
      </c>
      <c r="E9" s="38">
        <v>32</v>
      </c>
      <c r="F9" s="98" t="s">
        <v>283</v>
      </c>
      <c r="G9" s="99"/>
      <c r="H9" s="11"/>
    </row>
    <row r="10" s="82" customFormat="1" ht="22.5" customHeight="1" spans="1:8">
      <c r="A10" s="38" t="s">
        <v>62</v>
      </c>
      <c r="B10" s="86" t="s">
        <v>284</v>
      </c>
      <c r="C10" s="87"/>
      <c r="D10" s="11">
        <v>198848</v>
      </c>
      <c r="E10" s="38">
        <v>33</v>
      </c>
      <c r="F10" s="98" t="s">
        <v>285</v>
      </c>
      <c r="G10" s="99"/>
      <c r="H10" s="11"/>
    </row>
    <row r="11" s="82" customFormat="1" ht="22.5" customHeight="1" spans="1:8">
      <c r="A11" s="38" t="s">
        <v>64</v>
      </c>
      <c r="B11" s="40" t="s">
        <v>100</v>
      </c>
      <c r="C11" s="40"/>
      <c r="D11" s="10">
        <f>ROUND(D12+D13,2)</f>
        <v>1668.65</v>
      </c>
      <c r="E11" s="38">
        <v>34</v>
      </c>
      <c r="F11" s="100"/>
      <c r="G11" s="87"/>
      <c r="H11" s="92"/>
    </row>
    <row r="12" s="82" customFormat="1" ht="22.5" customHeight="1" spans="1:8">
      <c r="A12" s="38" t="s">
        <v>66</v>
      </c>
      <c r="B12" s="86" t="s">
        <v>286</v>
      </c>
      <c r="C12" s="87"/>
      <c r="D12" s="11"/>
      <c r="E12" s="38">
        <v>35</v>
      </c>
      <c r="F12" s="86"/>
      <c r="G12" s="101"/>
      <c r="H12" s="92"/>
    </row>
    <row r="13" s="82" customFormat="1" ht="22.5" customHeight="1" spans="1:8">
      <c r="A13" s="38" t="s">
        <v>68</v>
      </c>
      <c r="B13" s="40" t="s">
        <v>287</v>
      </c>
      <c r="C13" s="40"/>
      <c r="D13" s="11">
        <v>1668.65</v>
      </c>
      <c r="E13" s="38">
        <v>36</v>
      </c>
      <c r="F13" s="40" t="s">
        <v>288</v>
      </c>
      <c r="G13" s="40"/>
      <c r="H13" s="10">
        <f>ROUND(H14+H15,2)</f>
        <v>0</v>
      </c>
    </row>
    <row r="14" s="82" customFormat="1" ht="22.5" customHeight="1" spans="1:8">
      <c r="A14" s="38" t="s">
        <v>70</v>
      </c>
      <c r="B14" s="40" t="s">
        <v>106</v>
      </c>
      <c r="C14" s="40"/>
      <c r="D14" s="10">
        <f>ROUND(D15+D20+D21,2)</f>
        <v>0</v>
      </c>
      <c r="E14" s="38">
        <v>37</v>
      </c>
      <c r="F14" s="86" t="s">
        <v>289</v>
      </c>
      <c r="G14" s="87"/>
      <c r="H14" s="11"/>
    </row>
    <row r="15" s="82" customFormat="1" ht="22.5" customHeight="1" spans="1:8">
      <c r="A15" s="38" t="s">
        <v>72</v>
      </c>
      <c r="B15" s="40" t="s">
        <v>290</v>
      </c>
      <c r="C15" s="40"/>
      <c r="D15" s="10">
        <f>ROUND(D16+D17+D18+D19,2)</f>
        <v>0</v>
      </c>
      <c r="E15" s="38">
        <v>38</v>
      </c>
      <c r="F15" s="86" t="s">
        <v>291</v>
      </c>
      <c r="G15" s="87"/>
      <c r="H15" s="11"/>
    </row>
    <row r="16" s="82" customFormat="1" ht="22.5" customHeight="1" spans="1:8">
      <c r="A16" s="38" t="s">
        <v>74</v>
      </c>
      <c r="B16" s="40" t="s">
        <v>292</v>
      </c>
      <c r="C16" s="40"/>
      <c r="D16" s="11"/>
      <c r="E16" s="38">
        <v>39</v>
      </c>
      <c r="F16" s="102" t="s">
        <v>293</v>
      </c>
      <c r="G16" s="103"/>
      <c r="H16" s="104"/>
    </row>
    <row r="17" s="82" customFormat="1" ht="22.5" customHeight="1" spans="1:9">
      <c r="A17" s="38" t="s">
        <v>76</v>
      </c>
      <c r="B17" s="40" t="s">
        <v>294</v>
      </c>
      <c r="C17" s="40"/>
      <c r="D17" s="11"/>
      <c r="E17" s="38">
        <v>40</v>
      </c>
      <c r="F17" s="40"/>
      <c r="G17" s="86"/>
      <c r="H17" s="9"/>
      <c r="I17" s="15"/>
    </row>
    <row r="18" s="82" customFormat="1" ht="22.5" customHeight="1" spans="1:8">
      <c r="A18" s="38" t="s">
        <v>168</v>
      </c>
      <c r="B18" s="88" t="s">
        <v>295</v>
      </c>
      <c r="C18" s="88"/>
      <c r="D18" s="11"/>
      <c r="E18" s="38">
        <v>41</v>
      </c>
      <c r="F18" s="38"/>
      <c r="G18" s="38"/>
      <c r="H18" s="7"/>
    </row>
    <row r="19" s="82" customFormat="1" ht="22.5" customHeight="1" spans="1:8">
      <c r="A19" s="38" t="s">
        <v>170</v>
      </c>
      <c r="B19" s="89" t="s">
        <v>296</v>
      </c>
      <c r="C19" s="90"/>
      <c r="D19" s="11"/>
      <c r="E19" s="38">
        <v>42</v>
      </c>
      <c r="F19" s="84"/>
      <c r="G19" s="85"/>
      <c r="H19" s="7"/>
    </row>
    <row r="20" s="82" customFormat="1" ht="22.5" customHeight="1" spans="1:8">
      <c r="A20" s="38" t="s">
        <v>172</v>
      </c>
      <c r="B20" s="40" t="s">
        <v>297</v>
      </c>
      <c r="C20" s="40"/>
      <c r="D20" s="11"/>
      <c r="E20" s="38">
        <v>43</v>
      </c>
      <c r="F20" s="40"/>
      <c r="G20" s="40"/>
      <c r="H20" s="92"/>
    </row>
    <row r="21" s="82" customFormat="1" ht="22.5" customHeight="1" spans="1:8">
      <c r="A21" s="38" t="s">
        <v>174</v>
      </c>
      <c r="B21" s="40" t="s">
        <v>298</v>
      </c>
      <c r="C21" s="40"/>
      <c r="D21" s="11"/>
      <c r="E21" s="38">
        <v>44</v>
      </c>
      <c r="F21" s="40"/>
      <c r="G21" s="40"/>
      <c r="H21" s="92"/>
    </row>
    <row r="22" s="82" customFormat="1" ht="22.5" customHeight="1" spans="1:8">
      <c r="A22" s="38" t="s">
        <v>176</v>
      </c>
      <c r="B22" s="86" t="s">
        <v>110</v>
      </c>
      <c r="C22" s="87"/>
      <c r="D22" s="11">
        <v>88016.23</v>
      </c>
      <c r="E22" s="38">
        <v>45</v>
      </c>
      <c r="F22" s="86"/>
      <c r="G22" s="87"/>
      <c r="H22" s="87"/>
    </row>
    <row r="23" s="82" customFormat="1" ht="22.5" customHeight="1" spans="1:8">
      <c r="A23" s="38" t="s">
        <v>178</v>
      </c>
      <c r="B23" s="91" t="s">
        <v>299</v>
      </c>
      <c r="C23" s="91"/>
      <c r="D23" s="10">
        <f>ROUND(D5+D11+D14+D22,2)</f>
        <v>3771832.88</v>
      </c>
      <c r="E23" s="38">
        <v>46</v>
      </c>
      <c r="F23" s="91" t="s">
        <v>299</v>
      </c>
      <c r="G23" s="91"/>
      <c r="H23" s="105">
        <f>ROUND(H5+H13+H16,2)</f>
        <v>8219740.8</v>
      </c>
    </row>
    <row r="24" s="82" customFormat="1" ht="22.5" customHeight="1" spans="1:8">
      <c r="A24" s="38" t="s">
        <v>180</v>
      </c>
      <c r="B24" s="40" t="s">
        <v>300</v>
      </c>
      <c r="C24" s="40"/>
      <c r="D24" s="11">
        <v>11046206.23</v>
      </c>
      <c r="E24" s="38">
        <v>47</v>
      </c>
      <c r="F24" s="40" t="s">
        <v>126</v>
      </c>
      <c r="G24" s="40"/>
      <c r="H24" s="11"/>
    </row>
    <row r="25" s="82" customFormat="1" ht="22.5" customHeight="1" spans="1:8">
      <c r="A25" s="38" t="s">
        <v>182</v>
      </c>
      <c r="B25" s="40" t="s">
        <v>301</v>
      </c>
      <c r="C25" s="40"/>
      <c r="D25" s="11"/>
      <c r="E25" s="38">
        <v>48</v>
      </c>
      <c r="F25" s="40" t="s">
        <v>128</v>
      </c>
      <c r="G25" s="40"/>
      <c r="H25" s="11">
        <v>3746432.88</v>
      </c>
    </row>
    <row r="26" s="82" customFormat="1" ht="22.5" customHeight="1" spans="1:8">
      <c r="A26" s="38" t="s">
        <v>184</v>
      </c>
      <c r="B26" s="84"/>
      <c r="C26" s="85"/>
      <c r="D26" s="92"/>
      <c r="E26" s="38">
        <v>49</v>
      </c>
      <c r="F26" s="84"/>
      <c r="G26" s="85"/>
      <c r="H26" s="92"/>
    </row>
    <row r="27" s="82" customFormat="1" ht="22.5" customHeight="1" spans="1:8">
      <c r="A27" s="38" t="s">
        <v>186</v>
      </c>
      <c r="B27" s="91" t="s">
        <v>129</v>
      </c>
      <c r="C27" s="91"/>
      <c r="D27" s="10">
        <f>ROUND(D23+D24+D25,2)</f>
        <v>14818039.11</v>
      </c>
      <c r="E27" s="38">
        <v>50</v>
      </c>
      <c r="F27" s="91" t="s">
        <v>130</v>
      </c>
      <c r="G27" s="91"/>
      <c r="H27" s="10">
        <f>ROUND(H23+H24+H25,2)</f>
        <v>11966173.68</v>
      </c>
    </row>
    <row r="28" s="82" customFormat="1" ht="22.5" customHeight="1" spans="1:8">
      <c r="A28" s="38" t="s">
        <v>188</v>
      </c>
      <c r="B28" s="38"/>
      <c r="C28" s="38"/>
      <c r="D28" s="92"/>
      <c r="E28" s="38">
        <v>51</v>
      </c>
      <c r="F28" s="91" t="s">
        <v>131</v>
      </c>
      <c r="G28" s="91"/>
      <c r="H28" s="105">
        <f>ROUND(D27-H27,2)</f>
        <v>2851865.43</v>
      </c>
    </row>
    <row r="29" s="82" customFormat="1" ht="22.5" customHeight="1" spans="1:8">
      <c r="A29" s="38" t="s">
        <v>190</v>
      </c>
      <c r="B29" s="40" t="s">
        <v>302</v>
      </c>
      <c r="C29" s="40"/>
      <c r="D29" s="11">
        <v>2815684.96</v>
      </c>
      <c r="E29" s="38">
        <v>52</v>
      </c>
      <c r="F29" s="40" t="s">
        <v>303</v>
      </c>
      <c r="G29" s="40"/>
      <c r="H29" s="10">
        <f>ROUND((D27+D29)-H27,2)</f>
        <v>5667550.39</v>
      </c>
    </row>
    <row r="30" s="82" customFormat="1" ht="22.5" customHeight="1" spans="1:8">
      <c r="A30" s="38" t="s">
        <v>304</v>
      </c>
      <c r="B30" s="38"/>
      <c r="C30" s="38"/>
      <c r="D30" s="92"/>
      <c r="E30" s="38">
        <v>53</v>
      </c>
      <c r="F30" s="38"/>
      <c r="G30" s="38"/>
      <c r="H30" s="92"/>
    </row>
    <row r="31" s="82" customFormat="1" ht="22.5" customHeight="1" spans="1:8">
      <c r="A31" s="38" t="s">
        <v>305</v>
      </c>
      <c r="B31" s="91" t="s">
        <v>306</v>
      </c>
      <c r="C31" s="91"/>
      <c r="D31" s="10">
        <f>ROUND(D27+D29,2)</f>
        <v>17633724.07</v>
      </c>
      <c r="E31" s="38">
        <v>54</v>
      </c>
      <c r="F31" s="91" t="s">
        <v>306</v>
      </c>
      <c r="G31" s="91"/>
      <c r="H31" s="10">
        <f>ROUND(H27+H29,2)</f>
        <v>17633724.07</v>
      </c>
    </row>
    <row r="32" s="82" customFormat="1" customHeight="1" spans="1:8">
      <c r="A32" s="3" t="s">
        <v>307</v>
      </c>
      <c r="B32" s="14"/>
      <c r="C32" s="14"/>
      <c r="D32" s="93"/>
      <c r="E32" s="14" t="s">
        <v>308</v>
      </c>
      <c r="F32" s="14"/>
      <c r="G32" s="14"/>
      <c r="H32" s="14"/>
    </row>
    <row r="33" s="82" customFormat="1" customHeight="1" spans="1:8">
      <c r="A33" s="3"/>
      <c r="B33" s="14"/>
      <c r="C33" s="14"/>
      <c r="D33" s="94"/>
      <c r="E33" s="14"/>
      <c r="F33" s="14"/>
      <c r="G33" s="14"/>
      <c r="H33" s="14"/>
    </row>
    <row r="34" s="82" customFormat="1" ht="11.25" customHeight="1" spans="1:8">
      <c r="A34" s="14" t="s">
        <v>309</v>
      </c>
      <c r="B34" s="16"/>
      <c r="C34" s="16"/>
      <c r="D34" s="16"/>
      <c r="E34" s="94"/>
      <c r="F34" s="16"/>
      <c r="G34" s="14"/>
      <c r="H34" s="14"/>
    </row>
    <row r="35" s="82" customFormat="1" ht="11.25" customHeight="1" spans="1:8">
      <c r="A35" s="14" t="s">
        <v>310</v>
      </c>
      <c r="B35" s="16"/>
      <c r="C35" s="16"/>
      <c r="D35" s="16"/>
      <c r="E35" s="94"/>
      <c r="F35" s="16"/>
      <c r="G35" s="14"/>
      <c r="H35" s="14"/>
    </row>
    <row r="36" s="82" customFormat="1" ht="11.25" customHeight="1" spans="1:8">
      <c r="A36" s="14" t="s">
        <v>311</v>
      </c>
      <c r="B36" s="16"/>
      <c r="C36" s="16"/>
      <c r="D36" s="16"/>
      <c r="E36" s="94"/>
      <c r="F36" s="16"/>
      <c r="G36" s="14"/>
      <c r="H36" s="14"/>
    </row>
    <row r="37" s="82" customFormat="1" ht="11.25" customHeight="1" spans="1:8">
      <c r="A37" s="14" t="s">
        <v>312</v>
      </c>
      <c r="B37" s="16"/>
      <c r="C37" s="16"/>
      <c r="D37" s="16"/>
      <c r="E37" s="94"/>
      <c r="F37" s="16"/>
      <c r="G37" s="14"/>
      <c r="H37" s="14"/>
    </row>
    <row r="38" s="82" customFormat="1" ht="11.25" customHeight="1" spans="1:8">
      <c r="A38" s="14" t="s">
        <v>313</v>
      </c>
      <c r="B38" s="16"/>
      <c r="C38" s="16"/>
      <c r="D38" s="16"/>
      <c r="E38" s="94"/>
      <c r="F38" s="16"/>
      <c r="G38" s="14"/>
      <c r="H38" s="14"/>
    </row>
    <row r="39" s="82" customFormat="1" ht="11.25" customHeight="1" spans="1:8">
      <c r="A39" s="14" t="s">
        <v>314</v>
      </c>
      <c r="B39" s="16"/>
      <c r="C39" s="16"/>
      <c r="D39" s="16"/>
      <c r="E39" s="94"/>
      <c r="F39" s="16"/>
      <c r="G39" s="14"/>
      <c r="H39" s="14"/>
    </row>
    <row r="40" s="82" customFormat="1" customHeight="1" spans="1:8">
      <c r="A40" s="14" t="s">
        <v>315</v>
      </c>
      <c r="B40" s="16"/>
      <c r="C40" s="16"/>
      <c r="D40" s="16"/>
      <c r="E40" s="94"/>
      <c r="F40" s="16"/>
      <c r="G40" s="14"/>
      <c r="H40" s="14"/>
    </row>
    <row r="41" s="82" customFormat="1" ht="21" customHeight="1" spans="1:8">
      <c r="A41" s="14" t="s">
        <v>316</v>
      </c>
      <c r="B41" s="14"/>
      <c r="C41" s="14"/>
      <c r="D41" s="14"/>
      <c r="E41" s="106"/>
      <c r="F41" s="14"/>
      <c r="G41" s="14"/>
      <c r="H41" s="14"/>
    </row>
    <row r="42" s="82" customFormat="1" ht="11.25" customHeight="1" spans="1:8">
      <c r="A42" s="14"/>
      <c r="B42" s="16"/>
      <c r="C42" s="16"/>
      <c r="D42" s="16"/>
      <c r="E42" s="94"/>
      <c r="F42" s="16"/>
      <c r="G42" s="14"/>
      <c r="H42" s="14"/>
    </row>
    <row r="44" customHeight="1" spans="1:8">
      <c r="A44" s="65"/>
      <c r="B44" s="50"/>
      <c r="C44" s="50"/>
      <c r="D44" s="50"/>
      <c r="E44" s="107"/>
      <c r="F44" s="50"/>
      <c r="G44" s="65"/>
      <c r="H44" s="65"/>
    </row>
    <row r="45" ht="32.25" customHeight="1" spans="1:8">
      <c r="A45" s="65"/>
      <c r="B45" s="50"/>
      <c r="C45" s="50"/>
      <c r="D45" s="50"/>
      <c r="E45" s="107"/>
      <c r="F45" s="50"/>
      <c r="G45" s="65"/>
      <c r="H45" s="65"/>
    </row>
  </sheetData>
  <sheetProtection sheet="1"/>
  <mergeCells count="67">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B12:C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A32:C32"/>
    <mergeCell ref="A34:H34"/>
    <mergeCell ref="A35:H35"/>
    <mergeCell ref="A36:H36"/>
    <mergeCell ref="A37:H37"/>
    <mergeCell ref="A38:H38"/>
    <mergeCell ref="A39:H39"/>
    <mergeCell ref="A40:H40"/>
    <mergeCell ref="A41:H41"/>
    <mergeCell ref="A42:H42"/>
    <mergeCell ref="A44:H44"/>
    <mergeCell ref="A45:H45"/>
  </mergeCells>
  <printOptions horizontalCentered="1"/>
  <pageMargins left="1.18" right="1.02" top="0.55" bottom="0.47" header="0.51" footer="0.51"/>
  <pageSetup paperSize="77" scale="72" pageOrder="overThenDown" orientation="landscape" blackAndWhite="1"/>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1.8583333333333" style="49" customWidth="1"/>
    <col min="2" max="2" width="24.2833333333333" style="49" customWidth="1"/>
    <col min="3" max="3" width="24.1416666666667" style="49" customWidth="1"/>
    <col min="4" max="4" width="6.70833333333333" style="49" customWidth="1"/>
    <col min="5" max="5" width="29.8583333333333" style="49" customWidth="1"/>
    <col min="6" max="6" width="24.1416666666667" style="49" customWidth="1"/>
  </cols>
  <sheetData>
    <row r="1" ht="44.25" customHeight="1" spans="1:6">
      <c r="A1" s="2" t="s">
        <v>317</v>
      </c>
      <c r="B1" s="2"/>
      <c r="C1" s="72"/>
      <c r="D1" s="2"/>
      <c r="E1" s="2"/>
      <c r="F1" s="2"/>
    </row>
    <row r="2" s="15" customFormat="1" ht="15.75" customHeight="1" spans="1:6">
      <c r="A2" s="3"/>
      <c r="B2" s="3"/>
      <c r="C2" s="1"/>
      <c r="D2" s="3"/>
      <c r="E2" s="3"/>
      <c r="F2" s="16" t="s">
        <v>318</v>
      </c>
    </row>
    <row r="3" s="15" customFormat="1" ht="15.75" customHeight="1" spans="1:6">
      <c r="A3" s="4" t="s">
        <v>45</v>
      </c>
      <c r="B3" s="5" t="s">
        <v>3</v>
      </c>
      <c r="C3" s="73"/>
      <c r="D3" s="74" t="s">
        <v>82</v>
      </c>
      <c r="E3" s="78" t="s">
        <v>46</v>
      </c>
      <c r="F3" s="4" t="s">
        <v>47</v>
      </c>
    </row>
    <row r="4" s="15" customFormat="1" ht="15.75" customHeight="1" spans="1:6">
      <c r="A4" s="68" t="s">
        <v>319</v>
      </c>
      <c r="B4" s="68" t="s">
        <v>49</v>
      </c>
      <c r="C4" s="38" t="s">
        <v>320</v>
      </c>
      <c r="D4" s="68" t="s">
        <v>319</v>
      </c>
      <c r="E4" s="68" t="s">
        <v>49</v>
      </c>
      <c r="F4" s="38" t="s">
        <v>321</v>
      </c>
    </row>
    <row r="5" s="15" customFormat="1" ht="24.75" customHeight="1" spans="1:6">
      <c r="A5" s="7"/>
      <c r="B5" s="7"/>
      <c r="C5" s="38" t="s">
        <v>146</v>
      </c>
      <c r="D5" s="7"/>
      <c r="E5" s="7"/>
      <c r="F5" s="38" t="s">
        <v>146</v>
      </c>
    </row>
    <row r="6" s="15" customFormat="1" ht="24.75" customHeight="1" spans="1:6">
      <c r="A6" s="38" t="s">
        <v>52</v>
      </c>
      <c r="B6" s="40" t="s">
        <v>147</v>
      </c>
      <c r="C6" s="75"/>
      <c r="D6" s="38">
        <v>26</v>
      </c>
      <c r="E6" s="40" t="s">
        <v>148</v>
      </c>
      <c r="F6" s="75"/>
    </row>
    <row r="7" s="15" customFormat="1" ht="24.75" customHeight="1" spans="1:6">
      <c r="A7" s="38" t="s">
        <v>54</v>
      </c>
      <c r="B7" s="40" t="s">
        <v>149</v>
      </c>
      <c r="C7" s="75">
        <v>1152644.19</v>
      </c>
      <c r="D7" s="38">
        <v>27</v>
      </c>
      <c r="E7" s="40" t="s">
        <v>150</v>
      </c>
      <c r="F7" s="75">
        <v>6452888.95</v>
      </c>
    </row>
    <row r="8" s="15" customFormat="1" ht="24.75" customHeight="1" spans="1:6">
      <c r="A8" s="38" t="s">
        <v>56</v>
      </c>
      <c r="B8" s="40" t="s">
        <v>153</v>
      </c>
      <c r="C8" s="75"/>
      <c r="D8" s="38">
        <v>28</v>
      </c>
      <c r="E8" s="40" t="s">
        <v>152</v>
      </c>
      <c r="F8" s="75"/>
    </row>
    <row r="9" s="15" customFormat="1" ht="24.75" customHeight="1" spans="1:6">
      <c r="A9" s="38" t="s">
        <v>58</v>
      </c>
      <c r="B9" s="40" t="s">
        <v>155</v>
      </c>
      <c r="C9" s="75"/>
      <c r="D9" s="38">
        <v>29</v>
      </c>
      <c r="E9" s="40" t="s">
        <v>154</v>
      </c>
      <c r="F9" s="75"/>
    </row>
    <row r="10" s="15" customFormat="1" ht="24.75" customHeight="1" spans="1:6">
      <c r="A10" s="38" t="s">
        <v>60</v>
      </c>
      <c r="B10" s="40" t="s">
        <v>157</v>
      </c>
      <c r="C10" s="11"/>
      <c r="D10" s="38">
        <v>30</v>
      </c>
      <c r="E10" s="40" t="s">
        <v>156</v>
      </c>
      <c r="F10" s="75"/>
    </row>
    <row r="11" s="15" customFormat="1" ht="24.75" customHeight="1" spans="1:6">
      <c r="A11" s="38" t="s">
        <v>62</v>
      </c>
      <c r="B11" s="40"/>
      <c r="C11" s="38"/>
      <c r="D11" s="38" t="s">
        <v>259</v>
      </c>
      <c r="E11" s="40" t="s">
        <v>158</v>
      </c>
      <c r="F11" s="75"/>
    </row>
    <row r="12" s="15" customFormat="1" ht="24.75" customHeight="1" spans="1:6">
      <c r="A12" s="38" t="s">
        <v>64</v>
      </c>
      <c r="B12" s="40"/>
      <c r="C12" s="38"/>
      <c r="D12" s="38" t="s">
        <v>159</v>
      </c>
      <c r="E12" s="40" t="s">
        <v>160</v>
      </c>
      <c r="F12" s="11"/>
    </row>
    <row r="13" s="15" customFormat="1" ht="24.75" customHeight="1" spans="1:6">
      <c r="A13" s="38" t="s">
        <v>66</v>
      </c>
      <c r="B13" s="40"/>
      <c r="C13" s="38"/>
      <c r="D13" s="38" t="s">
        <v>161</v>
      </c>
      <c r="E13" s="40" t="s">
        <v>162</v>
      </c>
      <c r="F13" s="11"/>
    </row>
    <row r="14" s="15" customFormat="1" ht="15.75" customHeight="1" spans="1:6">
      <c r="A14" s="38" t="s">
        <v>68</v>
      </c>
      <c r="B14" s="40"/>
      <c r="C14" s="38"/>
      <c r="D14" s="38" t="s">
        <v>163</v>
      </c>
      <c r="E14" s="40"/>
      <c r="F14" s="79"/>
    </row>
    <row r="15" s="15" customFormat="1" ht="15.75" customHeight="1" spans="1:6">
      <c r="A15" s="38" t="s">
        <v>70</v>
      </c>
      <c r="B15" s="40"/>
      <c r="C15" s="38"/>
      <c r="D15" s="38" t="s">
        <v>164</v>
      </c>
      <c r="E15" s="40"/>
      <c r="F15" s="79"/>
    </row>
    <row r="16" s="15" customFormat="1" ht="15.75" customHeight="1" spans="1:6">
      <c r="A16" s="38" t="s">
        <v>72</v>
      </c>
      <c r="B16" s="40"/>
      <c r="C16" s="38"/>
      <c r="D16" s="38" t="s">
        <v>165</v>
      </c>
      <c r="E16" s="40"/>
      <c r="F16" s="79"/>
    </row>
    <row r="17" s="15" customFormat="1" ht="15.75" customHeight="1" spans="1:6">
      <c r="A17" s="38" t="s">
        <v>74</v>
      </c>
      <c r="B17" s="40"/>
      <c r="C17" s="38"/>
      <c r="D17" s="38" t="s">
        <v>166</v>
      </c>
      <c r="E17" s="40"/>
      <c r="F17" s="79"/>
    </row>
    <row r="18" s="15" customFormat="1" ht="15.75" customHeight="1" spans="1:6">
      <c r="A18" s="38" t="s">
        <v>76</v>
      </c>
      <c r="B18" s="40"/>
      <c r="C18" s="38"/>
      <c r="D18" s="38" t="s">
        <v>167</v>
      </c>
      <c r="E18" s="40"/>
      <c r="F18" s="79"/>
    </row>
    <row r="19" s="15" customFormat="1" ht="15.75" customHeight="1" spans="1:6">
      <c r="A19" s="38" t="s">
        <v>168</v>
      </c>
      <c r="B19" s="40"/>
      <c r="C19" s="38"/>
      <c r="D19" s="38" t="s">
        <v>169</v>
      </c>
      <c r="E19" s="40"/>
      <c r="F19" s="79"/>
    </row>
    <row r="20" s="15" customFormat="1" ht="15.75" customHeight="1" spans="1:6">
      <c r="A20" s="38" t="s">
        <v>170</v>
      </c>
      <c r="B20" s="40"/>
      <c r="C20" s="38"/>
      <c r="D20" s="38" t="s">
        <v>171</v>
      </c>
      <c r="E20" s="40"/>
      <c r="F20" s="79"/>
    </row>
    <row r="21" s="15" customFormat="1" ht="15.75" customHeight="1" spans="1:6">
      <c r="A21" s="38" t="s">
        <v>172</v>
      </c>
      <c r="B21" s="40"/>
      <c r="C21" s="38"/>
      <c r="D21" s="38" t="s">
        <v>173</v>
      </c>
      <c r="E21" s="40"/>
      <c r="F21" s="79"/>
    </row>
    <row r="22" s="15" customFormat="1" ht="15.75" customHeight="1" spans="1:6">
      <c r="A22" s="38" t="s">
        <v>174</v>
      </c>
      <c r="B22" s="40"/>
      <c r="C22" s="38"/>
      <c r="D22" s="38" t="s">
        <v>175</v>
      </c>
      <c r="E22" s="40"/>
      <c r="F22" s="79"/>
    </row>
    <row r="23" s="15" customFormat="1" ht="15.75" customHeight="1" spans="1:6">
      <c r="A23" s="38" t="s">
        <v>176</v>
      </c>
      <c r="B23" s="40"/>
      <c r="C23" s="38"/>
      <c r="D23" s="38" t="s">
        <v>177</v>
      </c>
      <c r="E23" s="40"/>
      <c r="F23" s="79"/>
    </row>
    <row r="24" s="15" customFormat="1" ht="15.75" customHeight="1" spans="1:6">
      <c r="A24" s="38" t="s">
        <v>178</v>
      </c>
      <c r="B24" s="40"/>
      <c r="C24" s="38"/>
      <c r="D24" s="38" t="s">
        <v>179</v>
      </c>
      <c r="E24" s="40"/>
      <c r="F24" s="79"/>
    </row>
    <row r="25" s="15" customFormat="1" ht="15.75" customHeight="1" spans="1:6">
      <c r="A25" s="38" t="s">
        <v>180</v>
      </c>
      <c r="B25" s="40"/>
      <c r="C25" s="38"/>
      <c r="D25" s="38" t="s">
        <v>181</v>
      </c>
      <c r="E25" s="40"/>
      <c r="F25" s="79"/>
    </row>
    <row r="26" s="15" customFormat="1" ht="15.75" customHeight="1" spans="1:6">
      <c r="A26" s="38" t="s">
        <v>182</v>
      </c>
      <c r="B26" s="40"/>
      <c r="C26" s="38"/>
      <c r="D26" s="38" t="s">
        <v>183</v>
      </c>
      <c r="E26" s="40"/>
      <c r="F26" s="79"/>
    </row>
    <row r="27" s="15" customFormat="1" ht="15.75" customHeight="1" spans="1:6">
      <c r="A27" s="38" t="s">
        <v>184</v>
      </c>
      <c r="B27" s="40"/>
      <c r="C27" s="38"/>
      <c r="D27" s="38" t="s">
        <v>185</v>
      </c>
      <c r="E27" s="40"/>
      <c r="F27" s="79"/>
    </row>
    <row r="28" s="15" customFormat="1" ht="15.75" customHeight="1" spans="1:6">
      <c r="A28" s="38" t="s">
        <v>186</v>
      </c>
      <c r="B28" s="40"/>
      <c r="C28" s="38"/>
      <c r="D28" s="38" t="s">
        <v>187</v>
      </c>
      <c r="E28" s="40"/>
      <c r="F28" s="79"/>
    </row>
    <row r="29" s="15" customFormat="1" ht="15.75" customHeight="1" spans="1:6">
      <c r="A29" s="38" t="s">
        <v>188</v>
      </c>
      <c r="B29" s="40"/>
      <c r="C29" s="38"/>
      <c r="D29" s="38" t="s">
        <v>189</v>
      </c>
      <c r="E29" s="40"/>
      <c r="F29" s="79"/>
    </row>
    <row r="30" s="15" customFormat="1" ht="23.25" customHeight="1" spans="1:6">
      <c r="A30" s="38" t="s">
        <v>190</v>
      </c>
      <c r="B30" s="38" t="s">
        <v>135</v>
      </c>
      <c r="C30" s="10">
        <f>ROUND(C7+C8+C9+C10+C6,2)</f>
        <v>1152644.19</v>
      </c>
      <c r="D30" s="38" t="s">
        <v>192</v>
      </c>
      <c r="E30" s="38" t="s">
        <v>135</v>
      </c>
      <c r="F30" s="10">
        <f>ROUND(F6+F7+F8+F9+F10+F11+F12+F13,2)</f>
        <v>6452888.95</v>
      </c>
    </row>
    <row r="31" s="15" customFormat="1" ht="13.5" customHeight="1" spans="1:6">
      <c r="A31" s="69" t="s">
        <v>322</v>
      </c>
      <c r="B31" s="69"/>
      <c r="C31" s="76"/>
      <c r="D31" s="69"/>
      <c r="E31" s="69"/>
      <c r="F31" s="80"/>
    </row>
    <row r="32" s="71" customFormat="1" ht="13.5" customHeight="1" spans="1:6">
      <c r="A32" s="65"/>
      <c r="B32" s="65"/>
      <c r="C32" s="49"/>
      <c r="D32" s="65"/>
      <c r="E32" s="65"/>
      <c r="F32" s="81"/>
    </row>
    <row r="33" s="71" customFormat="1" ht="13.5" customHeight="1" spans="1:6">
      <c r="A33" s="65" t="s">
        <v>140</v>
      </c>
      <c r="B33" s="65"/>
      <c r="C33" s="49"/>
      <c r="D33" s="65"/>
      <c r="E33" s="65"/>
      <c r="F33" s="81"/>
    </row>
    <row r="35" customHeight="1" spans="1:5">
      <c r="A35" s="77"/>
      <c r="B35" s="77"/>
      <c r="D35" s="77"/>
      <c r="E35" s="77"/>
    </row>
  </sheetData>
  <sheetProtection sheet="1"/>
  <mergeCells count="9">
    <mergeCell ref="A1:F1"/>
    <mergeCell ref="A31:E31"/>
    <mergeCell ref="A32:E32"/>
    <mergeCell ref="A33:E33"/>
    <mergeCell ref="A35:E35"/>
    <mergeCell ref="A4:A5"/>
    <mergeCell ref="B4:B5"/>
    <mergeCell ref="D4:D5"/>
    <mergeCell ref="E4:E5"/>
  </mergeCells>
  <printOptions horizontalCentered="1"/>
  <pageMargins left="1.18" right="1.18" top="1.18" bottom="1.18" header="0.51" footer="0.51"/>
  <pageSetup paperSize="77" scale="72" pageOrder="overThenDown" orientation="landscape" blackAndWhite="1"/>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D9" sqref="D9"/>
    </sheetView>
  </sheetViews>
  <sheetFormatPr defaultColWidth="9" defaultRowHeight="14.25" customHeight="1" outlineLevelCol="3"/>
  <cols>
    <col min="1" max="1" width="10.425" style="66" customWidth="1"/>
    <col min="2" max="2" width="41.2833333333333" style="66" customWidth="1"/>
    <col min="3" max="3" width="44.1416666666667" style="66" customWidth="1"/>
    <col min="4" max="4" width="52.5666666666667" style="66" customWidth="1"/>
  </cols>
  <sheetData>
    <row r="1" ht="39.75" customHeight="1" spans="1:4">
      <c r="A1" s="2" t="s">
        <v>323</v>
      </c>
      <c r="B1" s="2"/>
      <c r="C1" s="2"/>
      <c r="D1" s="2"/>
    </row>
    <row r="2" customHeight="1" spans="1:4">
      <c r="A2" s="14"/>
      <c r="B2" s="14"/>
      <c r="C2" s="3"/>
      <c r="D2" s="16" t="s">
        <v>324</v>
      </c>
    </row>
    <row r="3" ht="21" customHeight="1" spans="1:4">
      <c r="A3" s="4" t="s">
        <v>45</v>
      </c>
      <c r="B3" s="5" t="s">
        <v>3</v>
      </c>
      <c r="C3" s="67" t="s">
        <v>46</v>
      </c>
      <c r="D3" s="4" t="s">
        <v>47</v>
      </c>
    </row>
    <row r="4" ht="13.5" customHeight="1" spans="1:4">
      <c r="A4" s="68" t="s">
        <v>319</v>
      </c>
      <c r="B4" s="68" t="s">
        <v>49</v>
      </c>
      <c r="C4" s="38" t="s">
        <v>325</v>
      </c>
      <c r="D4" s="38" t="s">
        <v>51</v>
      </c>
    </row>
    <row r="5" ht="13.5" customHeight="1" spans="1:4">
      <c r="A5" s="7"/>
      <c r="B5" s="7"/>
      <c r="C5" s="38"/>
      <c r="D5" s="38"/>
    </row>
    <row r="6" ht="33" customHeight="1" spans="1:4">
      <c r="A6" s="38" t="s">
        <v>52</v>
      </c>
      <c r="B6" s="40" t="s">
        <v>53</v>
      </c>
      <c r="C6" s="10">
        <f t="shared" ref="C6:D6" si="0">ROUND(C7+C8+C9+C10,2)</f>
        <v>9938799.35</v>
      </c>
      <c r="D6" s="10">
        <f t="shared" si="0"/>
        <v>10474477.13</v>
      </c>
    </row>
    <row r="7" ht="33" customHeight="1" spans="1:4">
      <c r="A7" s="38" t="s">
        <v>54</v>
      </c>
      <c r="B7" s="40" t="s">
        <v>55</v>
      </c>
      <c r="C7" s="10">
        <v>0</v>
      </c>
      <c r="D7" s="11"/>
    </row>
    <row r="8" ht="33" customHeight="1" spans="1:4">
      <c r="A8" s="38" t="s">
        <v>56</v>
      </c>
      <c r="B8" s="40" t="s">
        <v>57</v>
      </c>
      <c r="C8" s="10">
        <v>0</v>
      </c>
      <c r="D8" s="11"/>
    </row>
    <row r="9" ht="33" customHeight="1" spans="1:4">
      <c r="A9" s="38" t="s">
        <v>58</v>
      </c>
      <c r="B9" s="40" t="s">
        <v>59</v>
      </c>
      <c r="C9" s="10">
        <v>9938799.35</v>
      </c>
      <c r="D9" s="11">
        <v>10474477.13</v>
      </c>
    </row>
    <row r="10" ht="33" customHeight="1" spans="1:4">
      <c r="A10" s="38" t="s">
        <v>60</v>
      </c>
      <c r="B10" s="40" t="s">
        <v>61</v>
      </c>
      <c r="C10" s="10">
        <v>0</v>
      </c>
      <c r="D10" s="10"/>
    </row>
    <row r="11" ht="33" customHeight="1" spans="1:4">
      <c r="A11" s="38" t="s">
        <v>62</v>
      </c>
      <c r="B11" s="40" t="s">
        <v>65</v>
      </c>
      <c r="C11" s="10">
        <f t="shared" ref="C11:D11" si="1">ROUND(C12+C13,2)</f>
        <v>0</v>
      </c>
      <c r="D11" s="10">
        <f t="shared" si="1"/>
        <v>0</v>
      </c>
    </row>
    <row r="12" ht="33" customHeight="1" spans="1:4">
      <c r="A12" s="38" t="s">
        <v>64</v>
      </c>
      <c r="B12" s="40" t="s">
        <v>67</v>
      </c>
      <c r="C12" s="10">
        <v>0</v>
      </c>
      <c r="D12" s="10"/>
    </row>
    <row r="13" ht="33" customHeight="1" spans="1:4">
      <c r="A13" s="38" t="s">
        <v>66</v>
      </c>
      <c r="B13" s="40" t="s">
        <v>69</v>
      </c>
      <c r="C13" s="10">
        <v>0</v>
      </c>
      <c r="D13" s="11"/>
    </row>
    <row r="14" ht="33" customHeight="1" spans="1:4">
      <c r="A14" s="38" t="s">
        <v>68</v>
      </c>
      <c r="B14" s="40" t="s">
        <v>71</v>
      </c>
      <c r="C14" s="10">
        <f t="shared" ref="C14:D14" si="2">ROUND(C6-C11,2)</f>
        <v>9938799.35</v>
      </c>
      <c r="D14" s="10">
        <f t="shared" si="2"/>
        <v>10474477.13</v>
      </c>
    </row>
    <row r="15" ht="33" customHeight="1" spans="1:4">
      <c r="A15" s="38" t="s">
        <v>70</v>
      </c>
      <c r="B15" s="40" t="s">
        <v>326</v>
      </c>
      <c r="C15" s="10">
        <f>医疗救助收支表2025jb11!B22</f>
        <v>9938799.35</v>
      </c>
      <c r="D15" s="10">
        <f>医疗救助收支表2025jb11!D22</f>
        <v>10474477.13</v>
      </c>
    </row>
    <row r="16" ht="18" customHeight="1" spans="1:4">
      <c r="A16" s="69" t="s">
        <v>78</v>
      </c>
      <c r="B16" s="69"/>
      <c r="C16" s="70"/>
      <c r="D16" s="69"/>
    </row>
    <row r="17" ht="18" customHeight="1" spans="1:4">
      <c r="A17" s="14" t="s">
        <v>327</v>
      </c>
      <c r="B17" s="14"/>
      <c r="C17" s="3"/>
      <c r="D17" s="14"/>
    </row>
    <row r="18" ht="13.5" customHeight="1" spans="1:4">
      <c r="A18" s="14"/>
      <c r="B18" s="14"/>
      <c r="C18" s="3"/>
      <c r="D18" s="14"/>
    </row>
    <row r="19" ht="13.5" customHeight="1" spans="1:4">
      <c r="A19" s="15"/>
      <c r="B19" s="15"/>
      <c r="C19" s="15"/>
      <c r="D19" s="15"/>
    </row>
  </sheetData>
  <sheetProtection sheet="1"/>
  <mergeCells count="8">
    <mergeCell ref="A1:D1"/>
    <mergeCell ref="A16:D16"/>
    <mergeCell ref="A17:D17"/>
    <mergeCell ref="A18:D18"/>
    <mergeCell ref="A4:A5"/>
    <mergeCell ref="B4:B5"/>
    <mergeCell ref="C4:C5"/>
    <mergeCell ref="D4:D5"/>
  </mergeCells>
  <printOptions horizontalCentered="1"/>
  <pageMargins left="0.75" right="0.75" top="1" bottom="1" header="0.5" footer="0.5"/>
  <pageSetup paperSize="9" scale="89" fitToHeight="0" orientation="landscape" blackAndWhite="1"/>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zoomScale="115" zoomScaleNormal="115" workbookViewId="0">
      <pane ySplit="4" topLeftCell="A5" activePane="bottomLeft" state="frozen"/>
      <selection/>
      <selection pane="bottomLeft" activeCell="A1" sqref="A1:D1"/>
    </sheetView>
  </sheetViews>
  <sheetFormatPr defaultColWidth="9" defaultRowHeight="13.5" customHeight="1" outlineLevelCol="3"/>
  <cols>
    <col min="1" max="1" width="34.2833333333333" style="48" customWidth="1"/>
    <col min="2" max="4" width="31.2833333333333" style="48" customWidth="1"/>
  </cols>
  <sheetData>
    <row r="1" ht="39" customHeight="1" spans="1:4">
      <c r="A1" s="2" t="s">
        <v>328</v>
      </c>
      <c r="B1" s="2"/>
      <c r="C1" s="2"/>
      <c r="D1" s="2"/>
    </row>
    <row r="2" customHeight="1" spans="1:4">
      <c r="A2" s="49"/>
      <c r="B2" s="50"/>
      <c r="C2" s="50"/>
      <c r="D2" s="50" t="s">
        <v>329</v>
      </c>
    </row>
    <row r="3" customHeight="1" spans="1:4">
      <c r="A3" s="51" t="s">
        <v>45</v>
      </c>
      <c r="B3" s="52" t="s">
        <v>3</v>
      </c>
      <c r="C3" s="53" t="s">
        <v>46</v>
      </c>
      <c r="D3" s="50" t="s">
        <v>47</v>
      </c>
    </row>
    <row r="4" ht="17.25" customHeight="1" spans="1:4">
      <c r="A4" s="54" t="s">
        <v>205</v>
      </c>
      <c r="B4" s="54" t="s">
        <v>146</v>
      </c>
      <c r="C4" s="54" t="s">
        <v>205</v>
      </c>
      <c r="D4" s="54" t="s">
        <v>146</v>
      </c>
    </row>
    <row r="5" ht="17.25" customHeight="1" spans="1:4">
      <c r="A5" s="55" t="s">
        <v>330</v>
      </c>
      <c r="B5" s="56">
        <f>ROUND(B6+B11,2)</f>
        <v>950300</v>
      </c>
      <c r="C5" s="55" t="s">
        <v>331</v>
      </c>
      <c r="D5" s="56">
        <f>ROUND(D6+D7+D8+D9,2)</f>
        <v>414622.22</v>
      </c>
    </row>
    <row r="6" ht="17.25" customHeight="1" spans="1:4">
      <c r="A6" s="55" t="s">
        <v>332</v>
      </c>
      <c r="B6" s="56">
        <f>ROUND(B7+B8+B9+B10,2)</f>
        <v>950300</v>
      </c>
      <c r="C6" s="55" t="s">
        <v>333</v>
      </c>
      <c r="D6" s="57">
        <v>19640</v>
      </c>
    </row>
    <row r="7" ht="17.25" customHeight="1" spans="1:4">
      <c r="A7" s="55" t="s">
        <v>334</v>
      </c>
      <c r="B7" s="57">
        <v>802700</v>
      </c>
      <c r="C7" s="55" t="s">
        <v>335</v>
      </c>
      <c r="D7" s="57">
        <v>269066.32</v>
      </c>
    </row>
    <row r="8" ht="17.25" customHeight="1" spans="1:4">
      <c r="A8" s="55" t="s">
        <v>336</v>
      </c>
      <c r="B8" s="57">
        <v>147600</v>
      </c>
      <c r="C8" s="55" t="s">
        <v>337</v>
      </c>
      <c r="D8" s="57">
        <v>125915.9</v>
      </c>
    </row>
    <row r="9" ht="17.25" customHeight="1" spans="1:4">
      <c r="A9" s="58" t="s">
        <v>338</v>
      </c>
      <c r="B9" s="57"/>
      <c r="C9" s="55" t="s">
        <v>339</v>
      </c>
      <c r="D9" s="57"/>
    </row>
    <row r="10" ht="17.25" customHeight="1" spans="1:4">
      <c r="A10" s="58" t="s">
        <v>340</v>
      </c>
      <c r="B10" s="59"/>
      <c r="C10" s="55"/>
      <c r="D10" s="60"/>
    </row>
    <row r="11" ht="17.25" customHeight="1" spans="1:4">
      <c r="A11" s="55" t="s">
        <v>341</v>
      </c>
      <c r="B11" s="61">
        <f>ROUND(B12+B13+B14,2)</f>
        <v>0</v>
      </c>
      <c r="C11" s="55"/>
      <c r="D11" s="62"/>
    </row>
    <row r="12" ht="17.25" customHeight="1" spans="1:4">
      <c r="A12" s="63" t="s">
        <v>342</v>
      </c>
      <c r="B12" s="57"/>
      <c r="C12" s="55"/>
      <c r="D12" s="62"/>
    </row>
    <row r="13" ht="17.25" customHeight="1" spans="1:4">
      <c r="A13" s="55" t="s">
        <v>343</v>
      </c>
      <c r="B13" s="57"/>
      <c r="C13" s="55"/>
      <c r="D13" s="62"/>
    </row>
    <row r="14" ht="17.25" customHeight="1" spans="1:4">
      <c r="A14" s="55" t="s">
        <v>344</v>
      </c>
      <c r="B14" s="57"/>
      <c r="C14" s="55"/>
      <c r="D14" s="62"/>
    </row>
    <row r="15" ht="17.25" customHeight="1" spans="1:4">
      <c r="A15" s="55" t="s">
        <v>100</v>
      </c>
      <c r="B15" s="57">
        <v>0</v>
      </c>
      <c r="C15" s="55"/>
      <c r="D15" s="62"/>
    </row>
    <row r="16" ht="17.25" customHeight="1" spans="1:4">
      <c r="A16" s="55" t="s">
        <v>345</v>
      </c>
      <c r="B16" s="57"/>
      <c r="C16" s="55"/>
      <c r="D16" s="62"/>
    </row>
    <row r="17" ht="17.25" customHeight="1" spans="1:4">
      <c r="A17" s="54" t="s">
        <v>123</v>
      </c>
      <c r="B17" s="56">
        <f>ROUND(B5+B15+B16,2)</f>
        <v>950300</v>
      </c>
      <c r="C17" s="54" t="s">
        <v>124</v>
      </c>
      <c r="D17" s="56">
        <f>ROUND(D6+D7+D8+D9,2)</f>
        <v>414622.22</v>
      </c>
    </row>
    <row r="18" ht="17.25" customHeight="1" spans="1:4">
      <c r="A18" s="55" t="s">
        <v>346</v>
      </c>
      <c r="B18" s="57"/>
      <c r="C18" s="55" t="s">
        <v>347</v>
      </c>
      <c r="D18" s="57"/>
    </row>
    <row r="19" ht="17.25" customHeight="1" spans="1:4">
      <c r="A19" s="55" t="s">
        <v>348</v>
      </c>
      <c r="B19" s="57"/>
      <c r="C19" s="55" t="s">
        <v>349</v>
      </c>
      <c r="D19" s="57"/>
    </row>
    <row r="20" ht="17.25" customHeight="1" spans="1:4">
      <c r="A20" s="54" t="s">
        <v>129</v>
      </c>
      <c r="B20" s="56">
        <f>ROUND(B17+B18+B19,2)</f>
        <v>950300</v>
      </c>
      <c r="C20" s="54" t="s">
        <v>130</v>
      </c>
      <c r="D20" s="56">
        <f>ROUND(D17+D18+D19,2)</f>
        <v>414622.22</v>
      </c>
    </row>
    <row r="21" ht="17.25" customHeight="1" spans="1:4">
      <c r="A21" s="55"/>
      <c r="B21" s="60"/>
      <c r="C21" s="55" t="s">
        <v>350</v>
      </c>
      <c r="D21" s="56">
        <f>B20-D20</f>
        <v>535677.78</v>
      </c>
    </row>
    <row r="22" ht="17.25" customHeight="1" spans="1:4">
      <c r="A22" s="55" t="s">
        <v>351</v>
      </c>
      <c r="B22" s="57">
        <v>9938799.35</v>
      </c>
      <c r="C22" s="55" t="s">
        <v>352</v>
      </c>
      <c r="D22" s="56">
        <f>ROUND(B22+D21,2)</f>
        <v>10474477.13</v>
      </c>
    </row>
    <row r="23" customHeight="1" spans="1:1">
      <c r="A23" s="64" t="s">
        <v>353</v>
      </c>
    </row>
    <row r="24" customHeight="1" spans="1:2">
      <c r="A24" s="65" t="s">
        <v>354</v>
      </c>
      <c r="B24" s="49"/>
    </row>
    <row r="25" customHeight="1" spans="1:2">
      <c r="A25" s="65" t="s">
        <v>355</v>
      </c>
      <c r="B25" s="50"/>
    </row>
    <row r="26" customHeight="1" spans="1:2">
      <c r="A26" s="65" t="s">
        <v>356</v>
      </c>
      <c r="B26" s="65"/>
    </row>
    <row r="27" customHeight="1" spans="1:2">
      <c r="A27" s="65" t="s">
        <v>357</v>
      </c>
      <c r="B27" s="65"/>
    </row>
    <row r="28" customHeight="1" spans="2:2">
      <c r="B28" s="65"/>
    </row>
  </sheetData>
  <sheetProtection sheet="1"/>
  <mergeCells count="1">
    <mergeCell ref="A1:D1"/>
  </mergeCells>
  <printOptions horizontalCentered="1"/>
  <pageMargins left="1.22" right="0.75" top="1" bottom="1" header="0.5" footer="0.5"/>
  <pageSetup paperSize="77" scale="98" orientation="landscape" blackAndWhite="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zoomScale="110" zoomScaleNormal="110" workbookViewId="0">
      <selection activeCell="C9" sqref="C9"/>
    </sheetView>
  </sheetViews>
  <sheetFormatPr defaultColWidth="8" defaultRowHeight="14.25" customHeight="1" outlineLevelCol="6"/>
  <cols>
    <col min="1" max="1" width="49" style="1" customWidth="1"/>
    <col min="2" max="7" width="22" style="1" customWidth="1"/>
  </cols>
  <sheetData>
    <row r="1" ht="32.25" customHeight="1" spans="1:7">
      <c r="A1" s="2" t="s">
        <v>358</v>
      </c>
      <c r="B1" s="2"/>
      <c r="C1" s="2"/>
      <c r="D1" s="2"/>
      <c r="E1" s="2"/>
      <c r="F1" s="2"/>
      <c r="G1" s="2"/>
    </row>
    <row r="2" ht="18.75" customHeight="1" spans="1:7">
      <c r="A2" s="3"/>
      <c r="B2" s="3"/>
      <c r="C2" s="3"/>
      <c r="D2" s="3"/>
      <c r="E2" s="3"/>
      <c r="F2" s="3"/>
      <c r="G2" s="16" t="s">
        <v>359</v>
      </c>
    </row>
    <row r="3" ht="18.75" customHeight="1" spans="1:7">
      <c r="A3" s="4" t="s">
        <v>45</v>
      </c>
      <c r="B3" s="43" t="s">
        <v>3</v>
      </c>
      <c r="C3" s="43"/>
      <c r="E3" s="4" t="s">
        <v>82</v>
      </c>
      <c r="F3" s="5" t="s">
        <v>46</v>
      </c>
      <c r="G3" s="4" t="s">
        <v>47</v>
      </c>
    </row>
    <row r="4" ht="27.75" customHeight="1" spans="1:7">
      <c r="A4" s="44" t="s">
        <v>360</v>
      </c>
      <c r="B4" s="39" t="s">
        <v>275</v>
      </c>
      <c r="C4" s="39" t="s">
        <v>361</v>
      </c>
      <c r="D4" s="45" t="s">
        <v>362</v>
      </c>
      <c r="E4" s="39" t="s">
        <v>363</v>
      </c>
      <c r="F4" s="39" t="s">
        <v>364</v>
      </c>
      <c r="G4" s="39" t="s">
        <v>365</v>
      </c>
    </row>
    <row r="5" ht="27.75" customHeight="1" spans="1:7">
      <c r="A5" s="44"/>
      <c r="B5" s="39"/>
      <c r="C5" s="39"/>
      <c r="D5" s="45"/>
      <c r="E5" s="39"/>
      <c r="F5" s="39"/>
      <c r="G5" s="39"/>
    </row>
    <row r="6" ht="27.75" customHeight="1" spans="1:7">
      <c r="A6" s="40" t="s">
        <v>366</v>
      </c>
      <c r="B6" s="46">
        <f>医疗资2025jb01!D9</f>
        <v>0</v>
      </c>
      <c r="C6" s="47"/>
      <c r="D6" s="11"/>
      <c r="E6" s="11"/>
      <c r="F6" s="11"/>
      <c r="G6" s="11"/>
    </row>
    <row r="7" ht="27.75" customHeight="1" spans="1:7">
      <c r="A7" s="40" t="s">
        <v>367</v>
      </c>
      <c r="B7" s="46">
        <f>其医资2025jb04!D9</f>
        <v>0</v>
      </c>
      <c r="C7" s="11"/>
      <c r="D7" s="11"/>
      <c r="E7" s="11"/>
      <c r="F7" s="11"/>
      <c r="G7" s="11"/>
    </row>
    <row r="8" ht="27.75" customHeight="1" spans="1:7">
      <c r="A8" s="40" t="s">
        <v>368</v>
      </c>
      <c r="B8" s="46">
        <f>居民资2025jb07!D9</f>
        <v>0</v>
      </c>
      <c r="C8" s="11"/>
      <c r="D8" s="11"/>
      <c r="E8" s="11"/>
      <c r="F8" s="11"/>
      <c r="G8" s="11"/>
    </row>
    <row r="9" ht="27.75" customHeight="1" spans="1:7">
      <c r="A9" s="40" t="s">
        <v>369</v>
      </c>
      <c r="B9" s="46">
        <f>医疗救助资产负债表2025jb10!D9</f>
        <v>10474477.13</v>
      </c>
      <c r="C9" s="11">
        <v>10474477.13</v>
      </c>
      <c r="D9" s="11"/>
      <c r="E9" s="11"/>
      <c r="F9" s="11"/>
      <c r="G9" s="11"/>
    </row>
    <row r="10" ht="20.25" customHeight="1" spans="1:7">
      <c r="A10" s="14" t="s">
        <v>370</v>
      </c>
      <c r="B10" s="14"/>
      <c r="C10" s="14"/>
      <c r="D10" s="14"/>
      <c r="E10" s="14"/>
      <c r="F10" s="14"/>
      <c r="G10" s="14"/>
    </row>
    <row r="11" ht="20.25" customHeight="1" spans="1:7">
      <c r="A11" s="14"/>
      <c r="B11" s="14"/>
      <c r="C11" s="14"/>
      <c r="D11" s="14"/>
      <c r="E11" s="14"/>
      <c r="F11" s="14"/>
      <c r="G11" s="14"/>
    </row>
    <row r="13" customHeight="1" spans="1:7">
      <c r="A13" s="14"/>
      <c r="B13" s="14"/>
      <c r="C13" s="14"/>
      <c r="D13" s="14"/>
      <c r="E13" s="14"/>
      <c r="F13" s="14"/>
      <c r="G13" s="14"/>
    </row>
  </sheetData>
  <sheetProtection sheet="1"/>
  <mergeCells count="12">
    <mergeCell ref="A1:G1"/>
    <mergeCell ref="B3:C3"/>
    <mergeCell ref="A10:G10"/>
    <mergeCell ref="A11:G11"/>
    <mergeCell ref="A13:G13"/>
    <mergeCell ref="A4:A5"/>
    <mergeCell ref="B4:B5"/>
    <mergeCell ref="C4:C5"/>
    <mergeCell ref="D4:D5"/>
    <mergeCell ref="E4:E5"/>
    <mergeCell ref="F4:F5"/>
    <mergeCell ref="G4:G5"/>
  </mergeCells>
  <printOptions horizontalCentered="1"/>
  <pageMargins left="1.18" right="1.18" top="1.18" bottom="1.18" header="0.51" footer="0.51"/>
  <pageSetup paperSize="77" scale="87" fitToHeight="0" pageOrder="overThenDown" orientation="landscape" blackAndWhite="1"/>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zoomScale="110" zoomScaleNormal="110" workbookViewId="0">
      <selection activeCell="E11" sqref="E11"/>
    </sheetView>
  </sheetViews>
  <sheetFormatPr defaultColWidth="8" defaultRowHeight="14.25" customHeight="1" outlineLevelCol="5"/>
  <cols>
    <col min="1" max="1" width="51.7083333333333" style="1" customWidth="1"/>
    <col min="2" max="2" width="21.8583333333333" style="1" customWidth="1"/>
    <col min="3" max="5" width="18.425" style="1" customWidth="1"/>
    <col min="6" max="6" width="21.8583333333333" style="1" customWidth="1"/>
  </cols>
  <sheetData>
    <row r="1" ht="52.5" customHeight="1" spans="1:6">
      <c r="A1" s="2" t="s">
        <v>371</v>
      </c>
      <c r="B1" s="2"/>
      <c r="C1" s="2"/>
      <c r="D1" s="2"/>
      <c r="E1" s="2"/>
      <c r="F1" s="2"/>
    </row>
    <row r="2" ht="15" customHeight="1" spans="1:6">
      <c r="A2" s="3"/>
      <c r="B2" s="3"/>
      <c r="C2" s="3"/>
      <c r="D2" s="3"/>
      <c r="E2" s="3"/>
      <c r="F2" s="16" t="s">
        <v>372</v>
      </c>
    </row>
    <row r="3" ht="15" customHeight="1" spans="1:6">
      <c r="A3" s="16" t="s">
        <v>45</v>
      </c>
      <c r="B3" s="36" t="s">
        <v>3</v>
      </c>
      <c r="C3" s="36"/>
      <c r="D3" s="37" t="s">
        <v>82</v>
      </c>
      <c r="E3" s="42" t="s">
        <v>46</v>
      </c>
      <c r="F3" s="16" t="s">
        <v>47</v>
      </c>
    </row>
    <row r="4" ht="22.5" customHeight="1" spans="1:6">
      <c r="A4" s="38" t="s">
        <v>205</v>
      </c>
      <c r="B4" s="39" t="s">
        <v>275</v>
      </c>
      <c r="C4" s="39" t="s">
        <v>373</v>
      </c>
      <c r="D4" s="39"/>
      <c r="E4" s="39"/>
      <c r="F4" s="39" t="s">
        <v>374</v>
      </c>
    </row>
    <row r="5" ht="22.5" customHeight="1" spans="1:6">
      <c r="A5" s="38"/>
      <c r="B5" s="38"/>
      <c r="C5" s="38" t="s">
        <v>88</v>
      </c>
      <c r="D5" s="38" t="s">
        <v>84</v>
      </c>
      <c r="E5" s="38" t="s">
        <v>375</v>
      </c>
      <c r="F5" s="39"/>
    </row>
    <row r="6" ht="22.5" customHeight="1" spans="1:6">
      <c r="A6" s="40" t="s">
        <v>376</v>
      </c>
      <c r="B6" s="10">
        <f>医疗收支2025jb02!C6+居民收支2025jb08!D5</f>
        <v>46771438.43</v>
      </c>
      <c r="C6" s="10">
        <f>ROUND(C7+C8+C9+C10+C11,2)</f>
        <v>43089290.43</v>
      </c>
      <c r="D6" s="10">
        <f>医疗收支2025jb02!E6+医疗收支2025jb02!F6</f>
        <v>31496680.42</v>
      </c>
      <c r="E6" s="10">
        <f>医疗收支2025jb02!G6</f>
        <v>11592610.01</v>
      </c>
      <c r="F6" s="10">
        <f>居民收支2025jb08!D5</f>
        <v>3682148</v>
      </c>
    </row>
    <row r="7" ht="22.5" customHeight="1" spans="1:6">
      <c r="A7" s="40" t="s">
        <v>377</v>
      </c>
      <c r="B7" s="10">
        <f t="shared" ref="B7:B8" si="0">ROUND(C7+F7,2)</f>
        <v>43959696.69</v>
      </c>
      <c r="C7" s="10">
        <f t="shared" ref="C7:C11" si="1">ROUND(D7+E7,2)</f>
        <v>40277548.69</v>
      </c>
      <c r="D7" s="11">
        <v>29436705.08</v>
      </c>
      <c r="E7" s="11">
        <v>10840843.61</v>
      </c>
      <c r="F7" s="11">
        <v>3682148</v>
      </c>
    </row>
    <row r="8" ht="22.5" customHeight="1" spans="1:6">
      <c r="A8" s="40" t="s">
        <v>378</v>
      </c>
      <c r="B8" s="10">
        <f t="shared" si="0"/>
        <v>0</v>
      </c>
      <c r="C8" s="10">
        <f t="shared" si="1"/>
        <v>0</v>
      </c>
      <c r="D8" s="11"/>
      <c r="E8" s="11"/>
      <c r="F8" s="11"/>
    </row>
    <row r="9" ht="22.5" customHeight="1" spans="1:6">
      <c r="A9" s="40" t="s">
        <v>379</v>
      </c>
      <c r="B9" s="10">
        <f>ROUND(C9,2)</f>
        <v>2809696.34</v>
      </c>
      <c r="C9" s="10">
        <f t="shared" si="1"/>
        <v>2809696.34</v>
      </c>
      <c r="D9" s="11">
        <v>2058923.5</v>
      </c>
      <c r="E9" s="11">
        <v>750772.84</v>
      </c>
      <c r="F9" s="38" t="s">
        <v>97</v>
      </c>
    </row>
    <row r="10" ht="22.5" customHeight="1" spans="1:6">
      <c r="A10" s="40" t="s">
        <v>380</v>
      </c>
      <c r="B10" s="10">
        <f t="shared" ref="B10:B11" si="2">ROUND(C10+F10,2)</f>
        <v>2045.4</v>
      </c>
      <c r="C10" s="10">
        <f t="shared" si="1"/>
        <v>2045.4</v>
      </c>
      <c r="D10" s="11">
        <v>1051.84</v>
      </c>
      <c r="E10" s="11">
        <v>993.56</v>
      </c>
      <c r="F10" s="11"/>
    </row>
    <row r="11" ht="22.5" customHeight="1" spans="1:6">
      <c r="A11" s="40" t="s">
        <v>381</v>
      </c>
      <c r="B11" s="10">
        <f t="shared" si="2"/>
        <v>0</v>
      </c>
      <c r="C11" s="10">
        <f t="shared" si="1"/>
        <v>0</v>
      </c>
      <c r="D11" s="11"/>
      <c r="E11" s="11"/>
      <c r="F11" s="11"/>
    </row>
    <row r="12" ht="22.5" customHeight="1" spans="1:6">
      <c r="A12" s="40" t="s">
        <v>382</v>
      </c>
      <c r="B12" s="41"/>
      <c r="C12" s="41"/>
      <c r="D12" s="41"/>
      <c r="E12" s="41"/>
      <c r="F12" s="41"/>
    </row>
    <row r="13" ht="22.5" customHeight="1" spans="1:6">
      <c r="A13" s="40" t="s">
        <v>383</v>
      </c>
      <c r="B13" s="10">
        <f t="shared" ref="B13:B15" si="3">ROUND(C13+F13,2)</f>
        <v>0</v>
      </c>
      <c r="C13" s="10">
        <f t="shared" ref="C13:C15" si="4">ROUND(D13+E13,2)</f>
        <v>0</v>
      </c>
      <c r="D13" s="11"/>
      <c r="E13" s="11"/>
      <c r="F13" s="11"/>
    </row>
    <row r="14" ht="22.5" customHeight="1" spans="1:6">
      <c r="A14" s="40" t="s">
        <v>384</v>
      </c>
      <c r="B14" s="10">
        <f t="shared" si="3"/>
        <v>0</v>
      </c>
      <c r="C14" s="10">
        <f t="shared" si="4"/>
        <v>0</v>
      </c>
      <c r="D14" s="11"/>
      <c r="E14" s="11"/>
      <c r="F14" s="11"/>
    </row>
    <row r="15" ht="22.5" customHeight="1" spans="1:6">
      <c r="A15" s="40" t="s">
        <v>385</v>
      </c>
      <c r="B15" s="10">
        <f t="shared" si="3"/>
        <v>0</v>
      </c>
      <c r="C15" s="10">
        <f t="shared" si="4"/>
        <v>0</v>
      </c>
      <c r="D15" s="11"/>
      <c r="E15" s="11"/>
      <c r="F15" s="11"/>
    </row>
    <row r="16" ht="18" customHeight="1" spans="1:6">
      <c r="A16" s="14" t="s">
        <v>386</v>
      </c>
      <c r="B16" s="16"/>
      <c r="C16" s="16"/>
      <c r="D16" s="16"/>
      <c r="E16" s="16"/>
      <c r="F16" s="16"/>
    </row>
    <row r="17" ht="18" customHeight="1" spans="1:6">
      <c r="A17" s="14" t="s">
        <v>387</v>
      </c>
      <c r="B17" s="14"/>
      <c r="C17" s="14"/>
      <c r="D17" s="14"/>
      <c r="E17" s="14"/>
      <c r="F17" s="16"/>
    </row>
    <row r="18" ht="18" customHeight="1" spans="1:6">
      <c r="A18" s="14" t="s">
        <v>388</v>
      </c>
      <c r="B18" s="14"/>
      <c r="C18" s="14"/>
      <c r="D18" s="14"/>
      <c r="E18" s="14"/>
      <c r="F18" s="16"/>
    </row>
    <row r="19" ht="18" customHeight="1" spans="1:6">
      <c r="A19" s="14"/>
      <c r="B19" s="14"/>
      <c r="C19" s="14"/>
      <c r="D19" s="14"/>
      <c r="E19" s="14"/>
      <c r="F19" s="16"/>
    </row>
    <row r="21" customHeight="1" spans="1:6">
      <c r="A21" s="14"/>
      <c r="B21" s="16"/>
      <c r="C21" s="16"/>
      <c r="D21" s="16"/>
      <c r="E21" s="16"/>
      <c r="F21" s="16"/>
    </row>
    <row r="22" customHeight="1" spans="1:6">
      <c r="A22" s="14"/>
      <c r="B22" s="14"/>
      <c r="C22" s="14"/>
      <c r="D22" s="14"/>
      <c r="E22" s="14"/>
      <c r="F22" s="16"/>
    </row>
    <row r="23" customHeight="1" spans="1:6">
      <c r="A23" s="14"/>
      <c r="B23" s="14"/>
      <c r="C23" s="14"/>
      <c r="D23" s="14"/>
      <c r="E23" s="14"/>
      <c r="F23" s="16"/>
    </row>
  </sheetData>
  <sheetProtection sheet="1"/>
  <mergeCells count="13">
    <mergeCell ref="A1:F1"/>
    <mergeCell ref="B3:C3"/>
    <mergeCell ref="C4:E4"/>
    <mergeCell ref="A16:F16"/>
    <mergeCell ref="A17:F17"/>
    <mergeCell ref="A18:F18"/>
    <mergeCell ref="A19:F19"/>
    <mergeCell ref="A21:F21"/>
    <mergeCell ref="A22:F22"/>
    <mergeCell ref="A23:F23"/>
    <mergeCell ref="A4:A5"/>
    <mergeCell ref="B4:B5"/>
    <mergeCell ref="F4:F5"/>
  </mergeCells>
  <printOptions horizontalCentered="1"/>
  <pageMargins left="1.18" right="1.18" top="1.18" bottom="1.18" header="0.51" footer="0.51"/>
  <pageSetup paperSize="77" scale="80" fitToHeight="0" pageOrder="overThenDown" orientation="landscape" blackAndWhite="1"/>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C6" sqref="C6"/>
    </sheetView>
  </sheetViews>
  <sheetFormatPr defaultColWidth="8" defaultRowHeight="14.25" customHeight="1" outlineLevelCol="7"/>
  <cols>
    <col min="1" max="7" width="26.425" style="19" customWidth="1"/>
    <col min="8" max="8" width="28.425" style="19" customWidth="1"/>
  </cols>
  <sheetData>
    <row r="1" ht="49.5" customHeight="1" spans="1:8">
      <c r="A1" s="20" t="s">
        <v>389</v>
      </c>
      <c r="B1" s="20"/>
      <c r="C1" s="20"/>
      <c r="D1" s="20"/>
      <c r="E1" s="20"/>
      <c r="F1" s="20"/>
      <c r="G1" s="20"/>
      <c r="H1" s="20"/>
    </row>
    <row r="2" ht="15.75" customHeight="1" spans="1:8">
      <c r="A2" s="21"/>
      <c r="B2" s="21"/>
      <c r="C2" s="21"/>
      <c r="D2" s="22"/>
      <c r="E2" s="21"/>
      <c r="F2" s="21"/>
      <c r="G2" s="21"/>
      <c r="H2" s="22" t="s">
        <v>390</v>
      </c>
    </row>
    <row r="3" ht="18.75" customHeight="1" spans="1:8">
      <c r="A3" s="23" t="s">
        <v>45</v>
      </c>
      <c r="B3" s="24" t="s">
        <v>3</v>
      </c>
      <c r="C3" s="25"/>
      <c r="D3" s="23"/>
      <c r="E3" s="33" t="s">
        <v>82</v>
      </c>
      <c r="F3" s="34" t="s">
        <v>46</v>
      </c>
      <c r="G3" s="25"/>
      <c r="H3" s="23" t="s">
        <v>47</v>
      </c>
    </row>
    <row r="4" ht="27" customHeight="1" spans="1:8">
      <c r="A4" s="26" t="s">
        <v>391</v>
      </c>
      <c r="B4" s="26"/>
      <c r="C4" s="26"/>
      <c r="D4" s="26"/>
      <c r="E4" s="26"/>
      <c r="F4" s="26"/>
      <c r="G4" s="26"/>
      <c r="H4" s="26" t="s">
        <v>392</v>
      </c>
    </row>
    <row r="5" ht="27" customHeight="1" spans="1:8">
      <c r="A5" s="26" t="s">
        <v>275</v>
      </c>
      <c r="B5" s="26" t="s">
        <v>393</v>
      </c>
      <c r="C5" s="26"/>
      <c r="D5" s="26"/>
      <c r="E5" s="26" t="s">
        <v>394</v>
      </c>
      <c r="F5" s="26"/>
      <c r="G5" s="26"/>
      <c r="H5" s="26"/>
    </row>
    <row r="6" ht="30" customHeight="1" spans="1:8">
      <c r="A6" s="26"/>
      <c r="B6" s="26" t="s">
        <v>88</v>
      </c>
      <c r="C6" s="26" t="s">
        <v>395</v>
      </c>
      <c r="D6" s="26" t="s">
        <v>396</v>
      </c>
      <c r="E6" s="26" t="s">
        <v>88</v>
      </c>
      <c r="F6" s="26" t="s">
        <v>395</v>
      </c>
      <c r="G6" s="26" t="s">
        <v>396</v>
      </c>
      <c r="H6" s="26"/>
    </row>
    <row r="7" ht="26.25" customHeight="1" spans="1:8">
      <c r="A7" s="26">
        <v>1</v>
      </c>
      <c r="B7" s="26">
        <v>2</v>
      </c>
      <c r="C7" s="26">
        <v>3</v>
      </c>
      <c r="D7" s="26">
        <v>4</v>
      </c>
      <c r="E7" s="26">
        <v>5</v>
      </c>
      <c r="F7" s="26">
        <v>6</v>
      </c>
      <c r="G7" s="26">
        <v>7</v>
      </c>
      <c r="H7" s="26">
        <v>8</v>
      </c>
    </row>
    <row r="8" ht="23.25" customHeight="1" spans="1:8">
      <c r="A8" s="27">
        <f>B8+E8</f>
        <v>46771438.43</v>
      </c>
      <c r="B8" s="27">
        <f>医疗收支2025jb02!C6</f>
        <v>43089290.43</v>
      </c>
      <c r="C8" s="27">
        <f>B8-D8</f>
        <v>-379861.829999998</v>
      </c>
      <c r="D8" s="28">
        <v>43469152.26</v>
      </c>
      <c r="E8" s="27">
        <f>居民收支2025jb08!D5</f>
        <v>3682148</v>
      </c>
      <c r="F8" s="27">
        <f>E8-G8</f>
        <v>175688</v>
      </c>
      <c r="G8" s="28">
        <v>3506460</v>
      </c>
      <c r="H8" s="35"/>
    </row>
    <row r="9" ht="15" customHeight="1" spans="1:8">
      <c r="A9" s="29" t="s">
        <v>397</v>
      </c>
      <c r="B9" s="30"/>
      <c r="C9" s="30"/>
      <c r="D9" s="30"/>
      <c r="E9" s="30"/>
      <c r="F9" s="30"/>
      <c r="G9" s="30"/>
      <c r="H9" s="30"/>
    </row>
    <row r="10" ht="15" customHeight="1" spans="1:8">
      <c r="A10" s="31" t="s">
        <v>398</v>
      </c>
      <c r="B10" s="31"/>
      <c r="C10" s="22"/>
      <c r="D10" s="22"/>
      <c r="E10" s="22"/>
      <c r="F10" s="22"/>
      <c r="G10" s="22"/>
      <c r="H10" s="22"/>
    </row>
    <row r="11" ht="15" customHeight="1" spans="1:8">
      <c r="A11" s="31" t="s">
        <v>399</v>
      </c>
      <c r="B11" s="31"/>
      <c r="C11" s="31"/>
      <c r="D11" s="31"/>
      <c r="E11" s="31"/>
      <c r="F11" s="31"/>
      <c r="G11" s="31"/>
      <c r="H11" s="31"/>
    </row>
    <row r="12" ht="15" customHeight="1" spans="1:7">
      <c r="A12" s="31" t="s">
        <v>400</v>
      </c>
      <c r="B12" s="31"/>
      <c r="C12" s="31"/>
      <c r="D12" s="31"/>
      <c r="E12" s="31"/>
      <c r="F12" s="31"/>
      <c r="G12" s="31"/>
    </row>
    <row r="13" ht="15" customHeight="1" spans="1:8">
      <c r="A13" s="31"/>
      <c r="B13" s="31"/>
      <c r="C13" s="31"/>
      <c r="D13" s="31"/>
      <c r="E13" s="31"/>
      <c r="F13" s="22"/>
      <c r="G13" s="22"/>
      <c r="H13" s="22"/>
    </row>
    <row r="14" ht="15" customHeight="1" spans="1:8">
      <c r="A14" s="31" t="s">
        <v>140</v>
      </c>
      <c r="B14" s="31"/>
      <c r="C14" s="22"/>
      <c r="D14" s="22"/>
      <c r="E14" s="22"/>
      <c r="F14" s="22"/>
      <c r="G14" s="22"/>
      <c r="H14" s="22"/>
    </row>
    <row r="16" customHeight="1" spans="1:8">
      <c r="A16" s="32"/>
      <c r="B16" s="32"/>
      <c r="C16" s="22"/>
      <c r="D16" s="22"/>
      <c r="E16" s="22"/>
      <c r="F16" s="22"/>
      <c r="G16" s="22"/>
      <c r="H16" s="22"/>
    </row>
    <row r="17" customHeight="1" spans="1:8">
      <c r="A17" s="31"/>
      <c r="B17" s="31"/>
      <c r="C17" s="22"/>
      <c r="D17" s="22"/>
      <c r="E17" s="22"/>
      <c r="F17" s="22"/>
      <c r="G17" s="22"/>
      <c r="H17" s="22"/>
    </row>
    <row r="18" customHeight="1" spans="1:8">
      <c r="A18" s="31"/>
      <c r="B18" s="31"/>
      <c r="C18" s="22"/>
      <c r="D18" s="22"/>
      <c r="E18" s="22"/>
      <c r="F18" s="22"/>
      <c r="G18" s="22"/>
      <c r="H18" s="22"/>
    </row>
    <row r="19" customHeight="1" spans="1:8">
      <c r="A19" s="31"/>
      <c r="B19" s="31"/>
      <c r="C19" s="31"/>
      <c r="D19" s="31"/>
      <c r="E19" s="31"/>
      <c r="F19" s="31"/>
      <c r="G19" s="31"/>
      <c r="H19" s="31"/>
    </row>
    <row r="20" customHeight="1" spans="1:7">
      <c r="A20" s="31"/>
      <c r="B20" s="31"/>
      <c r="C20" s="31"/>
      <c r="D20" s="31"/>
      <c r="E20" s="31"/>
      <c r="F20" s="31"/>
      <c r="G20" s="31"/>
    </row>
  </sheetData>
  <sheetProtection sheet="1"/>
  <mergeCells count="17">
    <mergeCell ref="A1:H1"/>
    <mergeCell ref="B3:C3"/>
    <mergeCell ref="A4:G4"/>
    <mergeCell ref="B5:D5"/>
    <mergeCell ref="E5:G5"/>
    <mergeCell ref="A9:E9"/>
    <mergeCell ref="A10:E10"/>
    <mergeCell ref="A11:E11"/>
    <mergeCell ref="A12:H12"/>
    <mergeCell ref="A14:H14"/>
    <mergeCell ref="A16:H16"/>
    <mergeCell ref="A17:H17"/>
    <mergeCell ref="A18:E18"/>
    <mergeCell ref="A19:E19"/>
    <mergeCell ref="A20:H20"/>
    <mergeCell ref="A5:A6"/>
    <mergeCell ref="H4:H6"/>
  </mergeCells>
  <printOptions horizontalCentered="1"/>
  <pageMargins left="1.18" right="1.18" top="1.18" bottom="1.18" header="0.51" footer="0.51"/>
  <pageSetup paperSize="77" scale="77" fitToHeight="0" pageOrder="overThenDown" orientation="landscape" blackAndWhite="1"/>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pane ySplit="5" topLeftCell="A6" activePane="bottomLeft" state="frozen"/>
      <selection/>
      <selection pane="bottomLeft" activeCell="A1" sqref="A1:E1"/>
    </sheetView>
  </sheetViews>
  <sheetFormatPr defaultColWidth="8" defaultRowHeight="14.25" customHeight="1" outlineLevelCol="4"/>
  <cols>
    <col min="1" max="1" width="37.8583333333333" style="1" customWidth="1"/>
    <col min="2" max="2" width="23.5666666666667" style="1" customWidth="1"/>
    <col min="3" max="3" width="29.5666666666667" style="1" customWidth="1"/>
    <col min="4" max="4" width="27.8583333333333" style="1" customWidth="1"/>
    <col min="5" max="5" width="28.425" style="1" customWidth="1"/>
  </cols>
  <sheetData>
    <row r="1" ht="49.5" customHeight="1" spans="1:5">
      <c r="A1" s="2" t="s">
        <v>401</v>
      </c>
      <c r="B1" s="2"/>
      <c r="C1" s="2"/>
      <c r="D1" s="2"/>
      <c r="E1" s="2"/>
    </row>
    <row r="2" ht="21" customHeight="1" spans="1:5">
      <c r="A2" s="3"/>
      <c r="B2" s="3"/>
      <c r="C2" s="3"/>
      <c r="D2" s="3"/>
      <c r="E2" s="16" t="s">
        <v>402</v>
      </c>
    </row>
    <row r="3" ht="19.5" customHeight="1" spans="1:5">
      <c r="A3" s="4" t="s">
        <v>45</v>
      </c>
      <c r="B3" s="5" t="s">
        <v>3</v>
      </c>
      <c r="C3" s="4" t="s">
        <v>82</v>
      </c>
      <c r="D3" s="5" t="s">
        <v>46</v>
      </c>
      <c r="E3" s="4" t="s">
        <v>47</v>
      </c>
    </row>
    <row r="4" ht="24.75" customHeight="1" spans="1:5">
      <c r="A4" s="6" t="s">
        <v>143</v>
      </c>
      <c r="B4" s="6" t="s">
        <v>275</v>
      </c>
      <c r="C4" s="6" t="s">
        <v>403</v>
      </c>
      <c r="D4" s="6" t="s">
        <v>374</v>
      </c>
      <c r="E4" s="6" t="s">
        <v>392</v>
      </c>
    </row>
    <row r="5" ht="30.75" customHeight="1" spans="1:5">
      <c r="A5" s="7"/>
      <c r="B5" s="8"/>
      <c r="C5" s="8"/>
      <c r="D5" s="8"/>
      <c r="E5" s="8"/>
    </row>
    <row r="6" ht="31.5" customHeight="1" spans="1:5">
      <c r="A6" s="9" t="s">
        <v>404</v>
      </c>
      <c r="B6" s="10">
        <f t="shared" ref="B6:B13" si="0">ROUND(C6+D6,2)</f>
        <v>150118.1</v>
      </c>
      <c r="C6" s="10">
        <f>医疗收支2025jb02!C15</f>
        <v>62101.87</v>
      </c>
      <c r="D6" s="10">
        <f>居民收支2025jb08!D22</f>
        <v>88016.23</v>
      </c>
      <c r="E6" s="17"/>
    </row>
    <row r="7" ht="31.5" customHeight="1" spans="1:5">
      <c r="A7" s="9" t="s">
        <v>405</v>
      </c>
      <c r="B7" s="10">
        <f t="shared" si="0"/>
        <v>16611.7</v>
      </c>
      <c r="C7" s="11">
        <v>16611.7</v>
      </c>
      <c r="D7" s="11"/>
      <c r="E7" s="18" t="s">
        <v>406</v>
      </c>
    </row>
    <row r="8" ht="31.5" customHeight="1" spans="1:5">
      <c r="A8" s="9" t="s">
        <v>407</v>
      </c>
      <c r="B8" s="10">
        <f t="shared" si="0"/>
        <v>133260.7</v>
      </c>
      <c r="C8" s="11">
        <v>45490.17</v>
      </c>
      <c r="D8" s="11">
        <v>87770.53</v>
      </c>
      <c r="E8" s="18" t="s">
        <v>408</v>
      </c>
    </row>
    <row r="9" ht="31.5" customHeight="1" spans="1:5">
      <c r="A9" s="9" t="s">
        <v>409</v>
      </c>
      <c r="B9" s="10">
        <f t="shared" si="0"/>
        <v>0</v>
      </c>
      <c r="C9" s="11"/>
      <c r="D9" s="11"/>
      <c r="E9" s="18"/>
    </row>
    <row r="10" ht="31.5" customHeight="1" spans="1:5">
      <c r="A10" s="9" t="s">
        <v>410</v>
      </c>
      <c r="B10" s="10">
        <f t="shared" si="0"/>
        <v>245.7</v>
      </c>
      <c r="C10" s="11"/>
      <c r="D10" s="11">
        <v>245.7</v>
      </c>
      <c r="E10" s="18" t="s">
        <v>411</v>
      </c>
    </row>
    <row r="11" ht="31.5" customHeight="1" spans="1:5">
      <c r="A11" s="9" t="s">
        <v>412</v>
      </c>
      <c r="B11" s="10">
        <f t="shared" si="0"/>
        <v>0</v>
      </c>
      <c r="C11" s="11"/>
      <c r="D11" s="11"/>
      <c r="E11" s="18"/>
    </row>
    <row r="12" ht="31.5" customHeight="1" spans="1:5">
      <c r="A12" s="9" t="s">
        <v>118</v>
      </c>
      <c r="B12" s="10">
        <f t="shared" si="0"/>
        <v>726953</v>
      </c>
      <c r="C12" s="10">
        <f>医疗收支2025jb02!J23</f>
        <v>726953</v>
      </c>
      <c r="D12" s="10">
        <f>居民收支2025jb08!H16</f>
        <v>0</v>
      </c>
      <c r="E12" s="17"/>
    </row>
    <row r="13" ht="31.5" customHeight="1" spans="1:5">
      <c r="A13" s="9" t="s">
        <v>413</v>
      </c>
      <c r="B13" s="10">
        <f t="shared" si="0"/>
        <v>0</v>
      </c>
      <c r="C13" s="11"/>
      <c r="D13" s="11"/>
      <c r="E13" s="18"/>
    </row>
    <row r="14" ht="31.5" customHeight="1" spans="1:5">
      <c r="A14" s="9" t="s">
        <v>414</v>
      </c>
      <c r="B14" s="10">
        <f>ROUND(C14,2)</f>
        <v>726953</v>
      </c>
      <c r="C14" s="11">
        <v>726953</v>
      </c>
      <c r="D14" s="12" t="s">
        <v>415</v>
      </c>
      <c r="E14" s="17" t="s">
        <v>416</v>
      </c>
    </row>
    <row r="15" ht="31.5" customHeight="1" spans="1:5">
      <c r="A15" s="9" t="s">
        <v>417</v>
      </c>
      <c r="B15" s="10">
        <f t="shared" ref="B15:B16" si="1">ROUND(C15+D15,2)</f>
        <v>0</v>
      </c>
      <c r="C15" s="11"/>
      <c r="D15" s="11"/>
      <c r="E15" s="18"/>
    </row>
    <row r="16" ht="31.5" customHeight="1" spans="1:5">
      <c r="A16" s="9" t="s">
        <v>418</v>
      </c>
      <c r="B16" s="10">
        <f t="shared" si="1"/>
        <v>0</v>
      </c>
      <c r="C16" s="11"/>
      <c r="D16" s="11"/>
      <c r="E16" s="18"/>
    </row>
    <row r="17" ht="45" customHeight="1" spans="1:5">
      <c r="A17" s="13" t="s">
        <v>419</v>
      </c>
      <c r="B17" s="10">
        <f>ROUND(C17,2)</f>
        <v>0</v>
      </c>
      <c r="C17" s="11"/>
      <c r="D17" s="12" t="s">
        <v>415</v>
      </c>
      <c r="E17" s="18"/>
    </row>
    <row r="18" ht="31.5" customHeight="1" spans="1:5">
      <c r="A18" s="9" t="s">
        <v>420</v>
      </c>
      <c r="B18" s="10">
        <f>ROUND(C18+D18,2)</f>
        <v>0</v>
      </c>
      <c r="C18" s="11"/>
      <c r="D18" s="11"/>
      <c r="E18" s="18"/>
    </row>
    <row r="19" ht="19.5" customHeight="1"/>
    <row r="20" ht="19.5" customHeight="1" spans="1:5">
      <c r="A20" s="14"/>
      <c r="B20" s="14"/>
      <c r="C20" s="14"/>
      <c r="D20" s="14"/>
      <c r="E20" s="15"/>
    </row>
    <row r="21" ht="19.5" customHeight="1" spans="1:5">
      <c r="A21" s="15" t="s">
        <v>229</v>
      </c>
      <c r="B21" s="15"/>
      <c r="C21" s="15"/>
      <c r="D21" s="15"/>
      <c r="E21" s="15"/>
    </row>
  </sheetData>
  <sheetProtection sheet="1"/>
  <mergeCells count="7">
    <mergeCell ref="A1:E1"/>
    <mergeCell ref="A21:D21"/>
    <mergeCell ref="A4:A5"/>
    <mergeCell ref="B4:B5"/>
    <mergeCell ref="C4:C5"/>
    <mergeCell ref="D4:D5"/>
    <mergeCell ref="E4:E5"/>
  </mergeCells>
  <printOptions horizontalCentered="1"/>
  <pageMargins left="1.18" right="1.18" top="1.18" bottom="1.18" header="0.51" footer="0.51"/>
  <pageSetup paperSize="77" scale="82" fitToHeight="0" pageOrder="overThenDown" orientation="landscape" blackAndWhite="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zoomScale="115" zoomScaleNormal="115" workbookViewId="0">
      <selection activeCell="C26" sqref="C26"/>
    </sheetView>
  </sheetViews>
  <sheetFormatPr defaultColWidth="8" defaultRowHeight="14.25" customHeight="1"/>
  <cols>
    <col min="1" max="1" width="15.7083333333333" style="49" customWidth="1"/>
    <col min="2" max="3" width="11.425" style="49" customWidth="1"/>
    <col min="4" max="4" width="42.2833333333333" style="49" customWidth="1"/>
    <col min="5" max="5" width="4.425" style="49" customWidth="1"/>
    <col min="6" max="6" width="3.70833333333333" style="49" customWidth="1"/>
    <col min="7" max="7" width="6.85833333333333" style="49" customWidth="1"/>
    <col min="8" max="8" width="14.2833333333333" style="49" customWidth="1"/>
    <col min="9" max="9" width="10.2833333333333" style="49" customWidth="1"/>
  </cols>
  <sheetData>
    <row r="1" ht="54" customHeight="1" spans="1:9">
      <c r="A1" s="166" t="s">
        <v>12</v>
      </c>
      <c r="B1" s="166"/>
      <c r="C1" s="166"/>
      <c r="D1" s="166"/>
      <c r="E1" s="166"/>
      <c r="F1" s="166"/>
      <c r="G1" s="166"/>
      <c r="H1" s="166"/>
      <c r="I1" s="166"/>
    </row>
    <row r="2" s="82" customFormat="1" ht="21" customHeight="1" spans="1:9">
      <c r="A2" s="167" t="s">
        <v>13</v>
      </c>
      <c r="B2" s="167"/>
      <c r="C2" s="167"/>
      <c r="D2" s="167"/>
      <c r="E2" s="167"/>
      <c r="F2" s="167"/>
      <c r="G2" s="167"/>
      <c r="H2" s="167" t="s">
        <v>14</v>
      </c>
      <c r="I2" s="167"/>
    </row>
    <row r="3" s="82" customFormat="1" ht="21" customHeight="1" spans="1:9">
      <c r="A3" s="167" t="s">
        <v>15</v>
      </c>
      <c r="B3" s="167"/>
      <c r="C3" s="167"/>
      <c r="D3" s="167"/>
      <c r="E3" s="167"/>
      <c r="F3" s="167"/>
      <c r="G3" s="167"/>
      <c r="H3" s="167" t="s">
        <v>16</v>
      </c>
      <c r="I3" s="167"/>
    </row>
    <row r="4" s="82" customFormat="1" ht="21" customHeight="1" spans="1:9">
      <c r="A4" s="167" t="s">
        <v>17</v>
      </c>
      <c r="B4" s="167"/>
      <c r="C4" s="167"/>
      <c r="D4" s="167"/>
      <c r="E4" s="167"/>
      <c r="F4" s="167"/>
      <c r="G4" s="167"/>
      <c r="H4" s="167" t="s">
        <v>18</v>
      </c>
      <c r="I4" s="167"/>
    </row>
    <row r="5" s="82" customFormat="1" ht="21" customHeight="1" spans="1:9">
      <c r="A5" s="167" t="s">
        <v>19</v>
      </c>
      <c r="B5" s="167"/>
      <c r="C5" s="167"/>
      <c r="D5" s="167"/>
      <c r="E5" s="167"/>
      <c r="F5" s="167"/>
      <c r="G5" s="167"/>
      <c r="H5" s="167" t="s">
        <v>20</v>
      </c>
      <c r="I5" s="167"/>
    </row>
    <row r="6" s="82" customFormat="1" ht="21" customHeight="1" spans="1:9">
      <c r="A6" s="167" t="s">
        <v>21</v>
      </c>
      <c r="B6" s="167"/>
      <c r="C6" s="167"/>
      <c r="D6" s="167"/>
      <c r="E6" s="167"/>
      <c r="F6" s="167"/>
      <c r="G6" s="167"/>
      <c r="H6" s="167" t="s">
        <v>22</v>
      </c>
      <c r="I6" s="167"/>
    </row>
    <row r="7" s="82" customFormat="1" ht="21" customHeight="1" spans="1:9">
      <c r="A7" s="167" t="s">
        <v>23</v>
      </c>
      <c r="B7" s="167"/>
      <c r="C7" s="167"/>
      <c r="D7" s="167"/>
      <c r="E7" s="167"/>
      <c r="F7" s="167"/>
      <c r="G7" s="167"/>
      <c r="H7" s="167" t="s">
        <v>24</v>
      </c>
      <c r="I7" s="167"/>
    </row>
    <row r="8" s="82" customFormat="1" ht="21" customHeight="1" spans="1:9">
      <c r="A8" s="167" t="s">
        <v>25</v>
      </c>
      <c r="B8" s="167"/>
      <c r="C8" s="167"/>
      <c r="D8" s="167"/>
      <c r="E8" s="167"/>
      <c r="F8" s="167"/>
      <c r="G8" s="167"/>
      <c r="H8" s="167" t="s">
        <v>26</v>
      </c>
      <c r="I8" s="167"/>
    </row>
    <row r="9" s="82" customFormat="1" ht="21" customHeight="1" spans="1:9">
      <c r="A9" s="167" t="s">
        <v>27</v>
      </c>
      <c r="B9" s="167"/>
      <c r="C9" s="167"/>
      <c r="D9" s="167"/>
      <c r="E9" s="167"/>
      <c r="F9" s="167"/>
      <c r="G9" s="167"/>
      <c r="H9" s="167" t="s">
        <v>28</v>
      </c>
      <c r="I9" s="167"/>
    </row>
    <row r="10" s="82" customFormat="1" ht="21" customHeight="1" spans="1:9">
      <c r="A10" s="167" t="s">
        <v>29</v>
      </c>
      <c r="B10" s="167"/>
      <c r="C10" s="167"/>
      <c r="D10" s="167"/>
      <c r="E10" s="167"/>
      <c r="F10" s="167"/>
      <c r="G10" s="167"/>
      <c r="H10" s="167" t="s">
        <v>30</v>
      </c>
      <c r="I10" s="167"/>
    </row>
    <row r="11" s="82" customFormat="1" ht="21" customHeight="1" spans="1:9">
      <c r="A11" s="167" t="s">
        <v>31</v>
      </c>
      <c r="B11" s="167"/>
      <c r="C11" s="167"/>
      <c r="D11" s="167"/>
      <c r="E11" s="167"/>
      <c r="F11" s="167"/>
      <c r="G11" s="167"/>
      <c r="H11" s="167" t="s">
        <v>32</v>
      </c>
      <c r="I11" s="167"/>
    </row>
    <row r="12" s="82" customFormat="1" ht="21" customHeight="1" spans="1:9">
      <c r="A12" s="167" t="s">
        <v>33</v>
      </c>
      <c r="B12" s="167"/>
      <c r="C12" s="167"/>
      <c r="D12" s="167"/>
      <c r="E12" s="167"/>
      <c r="F12" s="167"/>
      <c r="G12" s="167"/>
      <c r="H12" s="167" t="s">
        <v>34</v>
      </c>
      <c r="I12" s="167"/>
    </row>
    <row r="13" s="82" customFormat="1" ht="21" customHeight="1" spans="1:9">
      <c r="A13" s="167" t="s">
        <v>35</v>
      </c>
      <c r="B13" s="167"/>
      <c r="C13" s="167"/>
      <c r="D13" s="167"/>
      <c r="E13" s="167"/>
      <c r="F13" s="167"/>
      <c r="G13" s="167"/>
      <c r="H13" s="167" t="s">
        <v>36</v>
      </c>
      <c r="I13" s="167"/>
    </row>
    <row r="14" s="82" customFormat="1" ht="21" customHeight="1" spans="1:9">
      <c r="A14" s="167" t="s">
        <v>37</v>
      </c>
      <c r="B14" s="167"/>
      <c r="C14" s="167"/>
      <c r="D14" s="167"/>
      <c r="E14" s="167"/>
      <c r="F14" s="167"/>
      <c r="G14" s="167"/>
      <c r="H14" s="167" t="s">
        <v>38</v>
      </c>
      <c r="I14" s="167"/>
    </row>
    <row r="15" s="82" customFormat="1" ht="21" customHeight="1" spans="1:9">
      <c r="A15" s="167" t="s">
        <v>39</v>
      </c>
      <c r="B15" s="167"/>
      <c r="C15" s="167"/>
      <c r="D15" s="167"/>
      <c r="E15" s="167"/>
      <c r="F15" s="167"/>
      <c r="G15" s="167"/>
      <c r="H15" s="167" t="s">
        <v>40</v>
      </c>
      <c r="I15" s="167"/>
    </row>
    <row r="16" s="82" customFormat="1" ht="21" customHeight="1" spans="1:9">
      <c r="A16" s="167" t="s">
        <v>41</v>
      </c>
      <c r="B16" s="167"/>
      <c r="C16" s="167"/>
      <c r="D16" s="167"/>
      <c r="E16" s="167"/>
      <c r="F16" s="167"/>
      <c r="G16" s="167"/>
      <c r="H16" s="167" t="s">
        <v>42</v>
      </c>
      <c r="I16" s="167"/>
    </row>
  </sheetData>
  <sheetProtection sheet="1"/>
  <mergeCells count="1">
    <mergeCell ref="A1:H1"/>
  </mergeCells>
  <printOptions horizontalCentered="1"/>
  <pageMargins left="1.18" right="1.18" top="1.18" bottom="1.18" header="0.51" footer="0.51"/>
  <pageSetup paperSize="77" fitToHeight="0"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15" zoomScaleNormal="115" workbookViewId="0">
      <selection activeCell="D11" sqref="D11"/>
    </sheetView>
  </sheetViews>
  <sheetFormatPr defaultColWidth="8" defaultRowHeight="14.25" customHeight="1" outlineLevelCol="3"/>
  <cols>
    <col min="1" max="1" width="10.1416666666667" style="1" customWidth="1"/>
    <col min="2" max="2" width="27.5666666666667" style="1" customWidth="1"/>
    <col min="3" max="4" width="45.1416666666667" style="1" customWidth="1"/>
  </cols>
  <sheetData>
    <row r="1" ht="33.75" customHeight="1" spans="1:4">
      <c r="A1" s="2" t="s">
        <v>43</v>
      </c>
      <c r="B1" s="2"/>
      <c r="C1" s="2"/>
      <c r="D1" s="2"/>
    </row>
    <row r="2" ht="15" customHeight="1" spans="1:4">
      <c r="A2" s="14"/>
      <c r="B2" s="14"/>
      <c r="C2" s="3"/>
      <c r="D2" s="16" t="s">
        <v>44</v>
      </c>
    </row>
    <row r="3" ht="15" customHeight="1" spans="1:4">
      <c r="A3" s="5" t="s">
        <v>45</v>
      </c>
      <c r="B3" s="5" t="s">
        <v>3</v>
      </c>
      <c r="C3" s="109" t="s">
        <v>46</v>
      </c>
      <c r="D3" s="4" t="s">
        <v>47</v>
      </c>
    </row>
    <row r="4" ht="22.5" customHeight="1" spans="1:4">
      <c r="A4" s="162" t="s">
        <v>48</v>
      </c>
      <c r="B4" s="162" t="s">
        <v>49</v>
      </c>
      <c r="C4" s="163" t="s">
        <v>50</v>
      </c>
      <c r="D4" s="163" t="s">
        <v>51</v>
      </c>
    </row>
    <row r="5" ht="22.5" customHeight="1" spans="1:4">
      <c r="A5" s="164"/>
      <c r="B5" s="164"/>
      <c r="C5" s="163"/>
      <c r="D5" s="163"/>
    </row>
    <row r="6" ht="22.5" customHeight="1" spans="1:4">
      <c r="A6" s="163" t="s">
        <v>52</v>
      </c>
      <c r="B6" s="165" t="s">
        <v>53</v>
      </c>
      <c r="C6" s="10">
        <f t="shared" ref="C6:D6" si="0">ROUND(C7+C8+C9+C10+C11,2)</f>
        <v>2544851.55</v>
      </c>
      <c r="D6" s="10">
        <f t="shared" si="0"/>
        <v>3729985.01</v>
      </c>
    </row>
    <row r="7" ht="22.5" customHeight="1" spans="1:4">
      <c r="A7" s="163" t="s">
        <v>54</v>
      </c>
      <c r="B7" s="165" t="s">
        <v>55</v>
      </c>
      <c r="C7" s="10">
        <v>0</v>
      </c>
      <c r="D7" s="11"/>
    </row>
    <row r="8" ht="22.5" customHeight="1" spans="1:4">
      <c r="A8" s="163" t="s">
        <v>56</v>
      </c>
      <c r="B8" s="165" t="s">
        <v>57</v>
      </c>
      <c r="C8" s="10">
        <v>0</v>
      </c>
      <c r="D8" s="11">
        <v>986602.79</v>
      </c>
    </row>
    <row r="9" ht="22.5" customHeight="1" spans="1:4">
      <c r="A9" s="163" t="s">
        <v>58</v>
      </c>
      <c r="B9" s="165" t="s">
        <v>59</v>
      </c>
      <c r="C9" s="10">
        <v>0</v>
      </c>
      <c r="D9" s="11"/>
    </row>
    <row r="10" ht="22.5" customHeight="1" spans="1:4">
      <c r="A10" s="163" t="s">
        <v>60</v>
      </c>
      <c r="B10" s="165" t="s">
        <v>61</v>
      </c>
      <c r="C10" s="10">
        <v>2544851.55</v>
      </c>
      <c r="D10" s="10">
        <f>医疗暂2025jb03!F30</f>
        <v>2743382.22</v>
      </c>
    </row>
    <row r="11" ht="22.5" customHeight="1" spans="1:4">
      <c r="A11" s="163" t="s">
        <v>62</v>
      </c>
      <c r="B11" s="165" t="s">
        <v>63</v>
      </c>
      <c r="C11" s="10">
        <v>0</v>
      </c>
      <c r="D11" s="11"/>
    </row>
    <row r="12" ht="22.5" customHeight="1" spans="1:4">
      <c r="A12" s="163" t="s">
        <v>64</v>
      </c>
      <c r="B12" s="165" t="s">
        <v>65</v>
      </c>
      <c r="C12" s="10">
        <f t="shared" ref="C12:D12" si="1">ROUND(C13+C14,2)</f>
        <v>314457.38</v>
      </c>
      <c r="D12" s="10">
        <f t="shared" si="1"/>
        <v>501574.63</v>
      </c>
    </row>
    <row r="13" ht="22.5" customHeight="1" spans="1:4">
      <c r="A13" s="163" t="s">
        <v>66</v>
      </c>
      <c r="B13" s="165" t="s">
        <v>67</v>
      </c>
      <c r="C13" s="10">
        <v>314457.38</v>
      </c>
      <c r="D13" s="10">
        <f>医疗暂2025jb03!C30</f>
        <v>501574.63</v>
      </c>
    </row>
    <row r="14" ht="22.5" customHeight="1" spans="1:4">
      <c r="A14" s="163" t="s">
        <v>68</v>
      </c>
      <c r="B14" s="165" t="s">
        <v>69</v>
      </c>
      <c r="C14" s="10">
        <v>0</v>
      </c>
      <c r="D14" s="11"/>
    </row>
    <row r="15" ht="22.5" customHeight="1" spans="1:4">
      <c r="A15" s="163" t="s">
        <v>70</v>
      </c>
      <c r="B15" s="165" t="s">
        <v>71</v>
      </c>
      <c r="C15" s="10">
        <f t="shared" ref="C15:D15" si="2">ROUND(C16+C17+C18,2)</f>
        <v>2230394.17</v>
      </c>
      <c r="D15" s="10">
        <f t="shared" si="2"/>
        <v>3228410.38</v>
      </c>
    </row>
    <row r="16" ht="22.5" customHeight="1" spans="1:4">
      <c r="A16" s="163" t="s">
        <v>72</v>
      </c>
      <c r="B16" s="165" t="s">
        <v>73</v>
      </c>
      <c r="C16" s="10">
        <f>医疗收支2025jb02!E32</f>
        <v>2230394.17</v>
      </c>
      <c r="D16" s="10">
        <f>医疗收支2025jb02!L32</f>
        <v>3228410.38</v>
      </c>
    </row>
    <row r="17" ht="22.5" customHeight="1" spans="1:4">
      <c r="A17" s="163" t="s">
        <v>74</v>
      </c>
      <c r="B17" s="165" t="s">
        <v>75</v>
      </c>
      <c r="C17" s="10">
        <f>医疗收支2025jb02!G32</f>
        <v>0</v>
      </c>
      <c r="D17" s="10">
        <f>医疗收支2025jb02!N32</f>
        <v>0</v>
      </c>
    </row>
    <row r="18" ht="22.5" customHeight="1" spans="1:4">
      <c r="A18" s="163" t="s">
        <v>76</v>
      </c>
      <c r="B18" s="165" t="s">
        <v>77</v>
      </c>
      <c r="C18" s="10">
        <f>医疗收支2025jb02!F32</f>
        <v>0</v>
      </c>
      <c r="D18" s="10">
        <f>医疗收支2025jb02!M32</f>
        <v>0</v>
      </c>
    </row>
    <row r="19" ht="22.5" customHeight="1" spans="1:4">
      <c r="A19" s="69" t="s">
        <v>78</v>
      </c>
      <c r="B19" s="69"/>
      <c r="C19" s="70"/>
      <c r="D19" s="69"/>
    </row>
    <row r="20" ht="15.75" customHeight="1" spans="1:4">
      <c r="A20" s="14" t="s">
        <v>79</v>
      </c>
      <c r="B20" s="14"/>
      <c r="C20" s="3"/>
      <c r="D20" s="14"/>
    </row>
    <row r="21" ht="35.25" customHeight="1" spans="1:4">
      <c r="A21" s="15"/>
      <c r="B21" s="15"/>
      <c r="C21" s="15"/>
      <c r="D21" s="15"/>
    </row>
    <row r="23" customHeight="1" spans="1:4">
      <c r="A23" s="14"/>
      <c r="B23" s="14"/>
      <c r="C23" s="3"/>
      <c r="D23" s="14"/>
    </row>
  </sheetData>
  <sheetProtection sheet="1"/>
  <mergeCells count="9">
    <mergeCell ref="A1:D1"/>
    <mergeCell ref="A19:D19"/>
    <mergeCell ref="A20:D20"/>
    <mergeCell ref="A21:D21"/>
    <mergeCell ref="A23:D23"/>
    <mergeCell ref="A4:A5"/>
    <mergeCell ref="B4:B5"/>
    <mergeCell ref="C4:C5"/>
    <mergeCell ref="D4:D5"/>
  </mergeCells>
  <printOptions horizontalCentered="1"/>
  <pageMargins left="1.18" right="1.18" top="1.18" bottom="1.18" header="0.51" footer="0.51"/>
  <pageSetup paperSize="77" scale="84" pageOrder="overThenDown" orientation="landscape" blackAndWhite="1"/>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workbookViewId="0">
      <pane ySplit="5" topLeftCell="A6" activePane="bottomLeft" state="frozen"/>
      <selection/>
      <selection pane="bottomLeft" activeCell="A1" sqref="A1:N1"/>
    </sheetView>
  </sheetViews>
  <sheetFormatPr defaultColWidth="8" defaultRowHeight="14.25" customHeight="1"/>
  <cols>
    <col min="1" max="1" width="10.7083333333333" style="1" customWidth="1"/>
    <col min="2" max="2" width="35.425" style="141" customWidth="1"/>
    <col min="3" max="7" width="20" style="1" customWidth="1"/>
    <col min="8" max="8" width="13.1416666666667" style="1" customWidth="1"/>
    <col min="9" max="9" width="39.425" style="1" customWidth="1"/>
    <col min="10" max="14" width="18.5666666666667" style="1" customWidth="1"/>
  </cols>
  <sheetData>
    <row r="1" ht="35.25" customHeight="1" spans="1:14">
      <c r="A1" s="2" t="s">
        <v>80</v>
      </c>
      <c r="B1" s="142"/>
      <c r="C1" s="2"/>
      <c r="D1" s="143"/>
      <c r="E1" s="2"/>
      <c r="F1" s="2"/>
      <c r="G1" s="2"/>
      <c r="H1" s="2"/>
      <c r="I1" s="2"/>
      <c r="J1" s="2"/>
      <c r="K1" s="143"/>
      <c r="L1" s="2"/>
      <c r="M1" s="2"/>
      <c r="N1" s="2"/>
    </row>
    <row r="2" s="15" customFormat="1" ht="15" customHeight="1" spans="1:14">
      <c r="A2" s="14"/>
      <c r="B2" s="14"/>
      <c r="C2" s="3"/>
      <c r="N2" s="16" t="s">
        <v>81</v>
      </c>
    </row>
    <row r="3" ht="21" customHeight="1" spans="1:14">
      <c r="A3" s="4" t="s">
        <v>45</v>
      </c>
      <c r="B3" s="144" t="s">
        <v>3</v>
      </c>
      <c r="C3" s="144" t="s">
        <v>46</v>
      </c>
      <c r="D3" s="145"/>
      <c r="E3" s="4"/>
      <c r="F3" s="109"/>
      <c r="G3" s="4" t="s">
        <v>82</v>
      </c>
      <c r="H3" s="5" t="s">
        <v>46</v>
      </c>
      <c r="I3" s="4"/>
      <c r="J3" s="67"/>
      <c r="K3" s="73"/>
      <c r="L3" s="67"/>
      <c r="M3" s="67"/>
      <c r="N3" s="4" t="s">
        <v>47</v>
      </c>
    </row>
    <row r="4" customHeight="1" spans="1:14">
      <c r="A4" s="68" t="s">
        <v>48</v>
      </c>
      <c r="B4" s="6" t="s">
        <v>49</v>
      </c>
      <c r="C4" s="38" t="s">
        <v>83</v>
      </c>
      <c r="D4" s="38" t="s">
        <v>84</v>
      </c>
      <c r="E4" s="38"/>
      <c r="F4" s="38"/>
      <c r="G4" s="38" t="s">
        <v>85</v>
      </c>
      <c r="H4" s="68" t="s">
        <v>86</v>
      </c>
      <c r="I4" s="68" t="s">
        <v>87</v>
      </c>
      <c r="J4" s="38" t="s">
        <v>83</v>
      </c>
      <c r="K4" s="38" t="s">
        <v>84</v>
      </c>
      <c r="L4" s="38"/>
      <c r="M4" s="38"/>
      <c r="N4" s="38" t="s">
        <v>85</v>
      </c>
    </row>
    <row r="5" ht="24" customHeight="1" spans="1:14">
      <c r="A5" s="7"/>
      <c r="B5" s="8"/>
      <c r="C5" s="38"/>
      <c r="D5" s="38" t="s">
        <v>88</v>
      </c>
      <c r="E5" s="38" t="s">
        <v>89</v>
      </c>
      <c r="F5" s="38" t="s">
        <v>90</v>
      </c>
      <c r="G5" s="38"/>
      <c r="H5" s="7"/>
      <c r="I5" s="7"/>
      <c r="J5" s="38"/>
      <c r="K5" s="38" t="s">
        <v>88</v>
      </c>
      <c r="L5" s="38" t="s">
        <v>89</v>
      </c>
      <c r="M5" s="38" t="s">
        <v>90</v>
      </c>
      <c r="N5" s="38"/>
    </row>
    <row r="6" ht="23.25" customHeight="1" spans="1:14">
      <c r="A6" s="38" t="s">
        <v>52</v>
      </c>
      <c r="B6" s="124" t="s">
        <v>91</v>
      </c>
      <c r="C6" s="10">
        <f t="shared" ref="C6:G6" si="0">ROUND(C7+C9,2)</f>
        <v>43089290.43</v>
      </c>
      <c r="D6" s="10">
        <f t="shared" si="0"/>
        <v>31496680.42</v>
      </c>
      <c r="E6" s="10">
        <f t="shared" si="0"/>
        <v>31496680.42</v>
      </c>
      <c r="F6" s="10">
        <f t="shared" si="0"/>
        <v>0</v>
      </c>
      <c r="G6" s="10">
        <f t="shared" si="0"/>
        <v>11592610.01</v>
      </c>
      <c r="H6" s="38">
        <v>30</v>
      </c>
      <c r="I6" s="40" t="s">
        <v>92</v>
      </c>
      <c r="J6" s="10">
        <f t="shared" ref="J6:N6" si="1">ROUND(J7+J16,2)</f>
        <v>20725403.85</v>
      </c>
      <c r="K6" s="10">
        <f t="shared" si="1"/>
        <v>6655231.12</v>
      </c>
      <c r="L6" s="10">
        <f t="shared" si="1"/>
        <v>6655231.12</v>
      </c>
      <c r="M6" s="10">
        <f t="shared" si="1"/>
        <v>0</v>
      </c>
      <c r="N6" s="10">
        <f t="shared" si="1"/>
        <v>14070172.73</v>
      </c>
    </row>
    <row r="7" ht="23.25" customHeight="1" spans="1:14">
      <c r="A7" s="38" t="s">
        <v>54</v>
      </c>
      <c r="B7" s="124" t="s">
        <v>93</v>
      </c>
      <c r="C7" s="10">
        <f t="shared" ref="C7:C9" si="2">ROUND(D7+G7,2)</f>
        <v>33309155.38</v>
      </c>
      <c r="D7" s="10">
        <f t="shared" ref="D7:D9" si="3">ROUND(E7+F7,2)</f>
        <v>31496680.42</v>
      </c>
      <c r="E7" s="11">
        <v>31496680.42</v>
      </c>
      <c r="F7" s="11"/>
      <c r="G7" s="11">
        <v>1812474.96</v>
      </c>
      <c r="H7" s="38">
        <v>31</v>
      </c>
      <c r="I7" s="40" t="s">
        <v>94</v>
      </c>
      <c r="J7" s="10">
        <f t="shared" ref="J7:N7" si="4">ROUND(J9+J10+J11+J12+J13+J14+J15,2)</f>
        <v>15538974.33</v>
      </c>
      <c r="K7" s="10">
        <f t="shared" si="4"/>
        <v>4180631.3</v>
      </c>
      <c r="L7" s="10">
        <f t="shared" si="4"/>
        <v>4180631.3</v>
      </c>
      <c r="M7" s="10">
        <f t="shared" si="4"/>
        <v>0</v>
      </c>
      <c r="N7" s="10">
        <f t="shared" si="4"/>
        <v>11358343.03</v>
      </c>
    </row>
    <row r="8" ht="23.25" customHeight="1" spans="1:14">
      <c r="A8" s="38" t="s">
        <v>56</v>
      </c>
      <c r="B8" s="124" t="s">
        <v>95</v>
      </c>
      <c r="C8" s="10">
        <f t="shared" si="2"/>
        <v>2448255</v>
      </c>
      <c r="D8" s="10">
        <f t="shared" si="3"/>
        <v>2448255</v>
      </c>
      <c r="E8" s="11">
        <v>2448255</v>
      </c>
      <c r="F8" s="11"/>
      <c r="G8" s="11"/>
      <c r="H8" s="38">
        <v>32</v>
      </c>
      <c r="I8" s="40" t="s">
        <v>96</v>
      </c>
      <c r="J8" s="10">
        <f>N8</f>
        <v>0</v>
      </c>
      <c r="K8" s="12" t="s">
        <v>97</v>
      </c>
      <c r="L8" s="12" t="s">
        <v>97</v>
      </c>
      <c r="M8" s="12" t="s">
        <v>97</v>
      </c>
      <c r="N8" s="161"/>
    </row>
    <row r="9" ht="23.25" customHeight="1" spans="1:14">
      <c r="A9" s="38" t="s">
        <v>58</v>
      </c>
      <c r="B9" s="124" t="s">
        <v>98</v>
      </c>
      <c r="C9" s="10">
        <f t="shared" si="2"/>
        <v>9780135.05</v>
      </c>
      <c r="D9" s="10">
        <f t="shared" si="3"/>
        <v>0</v>
      </c>
      <c r="E9" s="11"/>
      <c r="F9" s="11"/>
      <c r="G9" s="11">
        <v>9780135.05</v>
      </c>
      <c r="H9" s="38">
        <v>33</v>
      </c>
      <c r="I9" s="40" t="s">
        <v>99</v>
      </c>
      <c r="J9" s="10">
        <f t="shared" ref="J9:J15" si="5">ROUND(K9+N9,2)</f>
        <v>512080.01</v>
      </c>
      <c r="K9" s="10">
        <f t="shared" ref="K9:K15" si="6">ROUND(L9+M9,2)</f>
        <v>455599.3</v>
      </c>
      <c r="L9" s="161">
        <v>455599.3</v>
      </c>
      <c r="M9" s="161"/>
      <c r="N9" s="161">
        <v>56480.71</v>
      </c>
    </row>
    <row r="10" ht="23.25" customHeight="1" spans="1:14">
      <c r="A10" s="38" t="s">
        <v>60</v>
      </c>
      <c r="B10" s="124" t="s">
        <v>100</v>
      </c>
      <c r="C10" s="10">
        <f t="shared" ref="C10:G10" si="7">ROUND(C11+C12,2)</f>
        <v>1873.83</v>
      </c>
      <c r="D10" s="10">
        <f t="shared" si="7"/>
        <v>1873.83</v>
      </c>
      <c r="E10" s="10">
        <f t="shared" si="7"/>
        <v>1873.83</v>
      </c>
      <c r="F10" s="10">
        <f t="shared" si="7"/>
        <v>0</v>
      </c>
      <c r="G10" s="10">
        <f t="shared" si="7"/>
        <v>0</v>
      </c>
      <c r="H10" s="38">
        <v>34</v>
      </c>
      <c r="I10" s="40" t="s">
        <v>101</v>
      </c>
      <c r="J10" s="10">
        <f t="shared" si="5"/>
        <v>554954.33</v>
      </c>
      <c r="K10" s="10">
        <f t="shared" si="6"/>
        <v>470858</v>
      </c>
      <c r="L10" s="161">
        <v>470858</v>
      </c>
      <c r="M10" s="161"/>
      <c r="N10" s="161">
        <v>84096.33</v>
      </c>
    </row>
    <row r="11" ht="23.25" customHeight="1" spans="1:14">
      <c r="A11" s="38" t="s">
        <v>62</v>
      </c>
      <c r="B11" s="124" t="s">
        <v>102</v>
      </c>
      <c r="C11" s="10">
        <f t="shared" ref="C11:C18" si="8">ROUND(D11+G11,2)</f>
        <v>0</v>
      </c>
      <c r="D11" s="10">
        <f t="shared" ref="D11:D18" si="9">ROUND(E11+F11,2)</f>
        <v>0</v>
      </c>
      <c r="E11" s="11"/>
      <c r="F11" s="11"/>
      <c r="G11" s="11"/>
      <c r="H11" s="38">
        <v>35</v>
      </c>
      <c r="I11" s="40" t="s">
        <v>103</v>
      </c>
      <c r="J11" s="10">
        <f t="shared" si="5"/>
        <v>1984828.5</v>
      </c>
      <c r="K11" s="10">
        <f t="shared" si="6"/>
        <v>911526.32</v>
      </c>
      <c r="L11" s="161">
        <v>911526.32</v>
      </c>
      <c r="M11" s="161"/>
      <c r="N11" s="161">
        <v>1073302.18</v>
      </c>
    </row>
    <row r="12" ht="23.25" customHeight="1" spans="1:14">
      <c r="A12" s="38" t="s">
        <v>64</v>
      </c>
      <c r="B12" s="124" t="s">
        <v>104</v>
      </c>
      <c r="C12" s="10">
        <f t="shared" si="8"/>
        <v>1873.83</v>
      </c>
      <c r="D12" s="10">
        <f t="shared" si="9"/>
        <v>1873.83</v>
      </c>
      <c r="E12" s="11">
        <v>1873.83</v>
      </c>
      <c r="F12" s="11"/>
      <c r="G12" s="11"/>
      <c r="H12" s="38">
        <v>36</v>
      </c>
      <c r="I12" s="40" t="s">
        <v>105</v>
      </c>
      <c r="J12" s="10">
        <f t="shared" si="5"/>
        <v>11350199.12</v>
      </c>
      <c r="K12" s="10">
        <f t="shared" si="6"/>
        <v>1455139.66</v>
      </c>
      <c r="L12" s="161">
        <v>1455139.66</v>
      </c>
      <c r="M12" s="161"/>
      <c r="N12" s="161">
        <v>9895059.46</v>
      </c>
    </row>
    <row r="13" ht="23.25" customHeight="1" spans="1:14">
      <c r="A13" s="38" t="s">
        <v>66</v>
      </c>
      <c r="B13" s="124" t="s">
        <v>106</v>
      </c>
      <c r="C13" s="10">
        <f t="shared" si="8"/>
        <v>0</v>
      </c>
      <c r="D13" s="10">
        <f t="shared" si="9"/>
        <v>0</v>
      </c>
      <c r="E13" s="11"/>
      <c r="F13" s="11"/>
      <c r="G13" s="11"/>
      <c r="H13" s="38">
        <v>37</v>
      </c>
      <c r="I13" s="40" t="s">
        <v>107</v>
      </c>
      <c r="J13" s="10">
        <f t="shared" si="5"/>
        <v>172785.15</v>
      </c>
      <c r="K13" s="10">
        <f t="shared" si="6"/>
        <v>161506.34</v>
      </c>
      <c r="L13" s="161">
        <v>161506.34</v>
      </c>
      <c r="M13" s="161"/>
      <c r="N13" s="161">
        <v>11278.81</v>
      </c>
    </row>
    <row r="14" ht="32.25" customHeight="1" spans="1:14">
      <c r="A14" s="38" t="s">
        <v>68</v>
      </c>
      <c r="B14" s="124" t="s">
        <v>108</v>
      </c>
      <c r="C14" s="10">
        <f t="shared" si="8"/>
        <v>0</v>
      </c>
      <c r="D14" s="10">
        <f t="shared" si="9"/>
        <v>0</v>
      </c>
      <c r="E14" s="11"/>
      <c r="F14" s="11"/>
      <c r="G14" s="11"/>
      <c r="H14" s="38">
        <v>38</v>
      </c>
      <c r="I14" s="40" t="s">
        <v>109</v>
      </c>
      <c r="J14" s="10">
        <f t="shared" si="5"/>
        <v>726001.68</v>
      </c>
      <c r="K14" s="10">
        <f t="shared" si="6"/>
        <v>726001.68</v>
      </c>
      <c r="L14" s="161">
        <v>726001.68</v>
      </c>
      <c r="M14" s="161"/>
      <c r="N14" s="161"/>
    </row>
    <row r="15" ht="23.25" customHeight="1" spans="1:14">
      <c r="A15" s="38">
        <v>10</v>
      </c>
      <c r="B15" s="124" t="s">
        <v>110</v>
      </c>
      <c r="C15" s="10">
        <f t="shared" si="8"/>
        <v>62101.87</v>
      </c>
      <c r="D15" s="10">
        <f t="shared" si="9"/>
        <v>62101.87</v>
      </c>
      <c r="E15" s="11">
        <v>62101.87</v>
      </c>
      <c r="F15" s="11"/>
      <c r="G15" s="11"/>
      <c r="H15" s="38">
        <v>39</v>
      </c>
      <c r="I15" s="40" t="s">
        <v>111</v>
      </c>
      <c r="J15" s="10">
        <f t="shared" si="5"/>
        <v>238125.54</v>
      </c>
      <c r="K15" s="10">
        <f t="shared" si="6"/>
        <v>0</v>
      </c>
      <c r="L15" s="161"/>
      <c r="M15" s="161"/>
      <c r="N15" s="161">
        <v>238125.54</v>
      </c>
    </row>
    <row r="16" ht="23.25" customHeight="1" spans="1:14">
      <c r="A16" s="38">
        <v>11</v>
      </c>
      <c r="B16" s="124" t="s">
        <v>112</v>
      </c>
      <c r="C16" s="10">
        <f t="shared" si="8"/>
        <v>16611.7</v>
      </c>
      <c r="D16" s="10">
        <f t="shared" si="9"/>
        <v>16611.7</v>
      </c>
      <c r="E16" s="11">
        <v>16611.7</v>
      </c>
      <c r="F16" s="11"/>
      <c r="G16" s="11"/>
      <c r="H16" s="38">
        <v>40</v>
      </c>
      <c r="I16" s="40" t="s">
        <v>113</v>
      </c>
      <c r="J16" s="10">
        <f t="shared" ref="J16:N16" si="10">ROUND(J18+J19+J20+J21+J22,2)</f>
        <v>5186429.52</v>
      </c>
      <c r="K16" s="10">
        <f t="shared" si="10"/>
        <v>2474599.82</v>
      </c>
      <c r="L16" s="10">
        <f t="shared" si="10"/>
        <v>2474599.82</v>
      </c>
      <c r="M16" s="10">
        <f t="shared" si="10"/>
        <v>0</v>
      </c>
      <c r="N16" s="10">
        <f t="shared" si="10"/>
        <v>2711829.7</v>
      </c>
    </row>
    <row r="17" ht="23.25" customHeight="1" spans="1:14">
      <c r="A17" s="38">
        <v>12</v>
      </c>
      <c r="B17" s="124" t="s">
        <v>114</v>
      </c>
      <c r="C17" s="10">
        <f t="shared" si="8"/>
        <v>0</v>
      </c>
      <c r="D17" s="10">
        <f t="shared" si="9"/>
        <v>0</v>
      </c>
      <c r="E17" s="11"/>
      <c r="F17" s="11"/>
      <c r="G17" s="11"/>
      <c r="H17" s="38">
        <v>41</v>
      </c>
      <c r="I17" s="40" t="s">
        <v>96</v>
      </c>
      <c r="J17" s="10">
        <f>N17</f>
        <v>0</v>
      </c>
      <c r="K17" s="12" t="s">
        <v>97</v>
      </c>
      <c r="L17" s="12" t="s">
        <v>97</v>
      </c>
      <c r="M17" s="12" t="s">
        <v>97</v>
      </c>
      <c r="N17" s="161"/>
    </row>
    <row r="18" ht="23.25" customHeight="1" spans="1:14">
      <c r="A18" s="84">
        <v>13</v>
      </c>
      <c r="B18" s="146" t="s">
        <v>115</v>
      </c>
      <c r="C18" s="10">
        <f t="shared" si="8"/>
        <v>0</v>
      </c>
      <c r="D18" s="10">
        <f t="shared" si="9"/>
        <v>0</v>
      </c>
      <c r="E18" s="104"/>
      <c r="F18" s="11"/>
      <c r="G18" s="11"/>
      <c r="H18" s="38">
        <v>42</v>
      </c>
      <c r="I18" s="40" t="s">
        <v>99</v>
      </c>
      <c r="J18" s="10">
        <f t="shared" ref="J18:J24" si="11">ROUND(K18+N18,2)</f>
        <v>506764.66</v>
      </c>
      <c r="K18" s="10">
        <f t="shared" ref="K18:K24" si="12">ROUND(L18+M18,2)</f>
        <v>450458.96</v>
      </c>
      <c r="L18" s="161">
        <v>450458.96</v>
      </c>
      <c r="M18" s="161"/>
      <c r="N18" s="161">
        <v>56305.7</v>
      </c>
    </row>
    <row r="19" ht="23.25" customHeight="1" spans="1:14">
      <c r="A19" s="68">
        <v>14</v>
      </c>
      <c r="B19" s="147"/>
      <c r="C19" s="148"/>
      <c r="D19" s="148"/>
      <c r="E19" s="148"/>
      <c r="F19" s="157"/>
      <c r="G19" s="157"/>
      <c r="H19" s="38">
        <v>43</v>
      </c>
      <c r="I19" s="40" t="s">
        <v>101</v>
      </c>
      <c r="J19" s="10">
        <f t="shared" si="11"/>
        <v>608882.25</v>
      </c>
      <c r="K19" s="10">
        <f t="shared" si="12"/>
        <v>534722.71</v>
      </c>
      <c r="L19" s="161">
        <v>534722.71</v>
      </c>
      <c r="M19" s="161"/>
      <c r="N19" s="161">
        <v>74159.54</v>
      </c>
    </row>
    <row r="20" ht="23.25" customHeight="1" spans="1:14">
      <c r="A20" s="38">
        <v>15</v>
      </c>
      <c r="B20" s="149"/>
      <c r="C20" s="150"/>
      <c r="D20" s="150"/>
      <c r="E20" s="150"/>
      <c r="F20" s="158"/>
      <c r="G20" s="150"/>
      <c r="H20" s="38">
        <v>44</v>
      </c>
      <c r="I20" s="40" t="s">
        <v>103</v>
      </c>
      <c r="J20" s="10">
        <f t="shared" si="11"/>
        <v>1099205.19</v>
      </c>
      <c r="K20" s="10">
        <f t="shared" si="12"/>
        <v>634696.79</v>
      </c>
      <c r="L20" s="161">
        <v>634696.79</v>
      </c>
      <c r="M20" s="161"/>
      <c r="N20" s="161">
        <v>464508.4</v>
      </c>
    </row>
    <row r="21" ht="23.25" customHeight="1" spans="1:14">
      <c r="A21" s="38">
        <v>16</v>
      </c>
      <c r="B21" s="149"/>
      <c r="C21" s="150"/>
      <c r="D21" s="150"/>
      <c r="E21" s="150"/>
      <c r="F21" s="159"/>
      <c r="G21" s="160"/>
      <c r="H21" s="38">
        <v>45</v>
      </c>
      <c r="I21" s="40" t="s">
        <v>116</v>
      </c>
      <c r="J21" s="10">
        <f t="shared" si="11"/>
        <v>2971577.42</v>
      </c>
      <c r="K21" s="10">
        <f t="shared" si="12"/>
        <v>854721.36</v>
      </c>
      <c r="L21" s="161">
        <v>854721.36</v>
      </c>
      <c r="M21" s="161"/>
      <c r="N21" s="161">
        <v>2116856.06</v>
      </c>
    </row>
    <row r="22" ht="23.25" customHeight="1" spans="1:14">
      <c r="A22" s="38">
        <v>17</v>
      </c>
      <c r="B22" s="149"/>
      <c r="C22" s="150"/>
      <c r="D22" s="150"/>
      <c r="E22" s="150"/>
      <c r="F22" s="158"/>
      <c r="G22" s="150"/>
      <c r="H22" s="38">
        <v>46</v>
      </c>
      <c r="I22" s="40" t="s">
        <v>117</v>
      </c>
      <c r="J22" s="10">
        <f t="shared" si="11"/>
        <v>0</v>
      </c>
      <c r="K22" s="10">
        <f t="shared" si="12"/>
        <v>0</v>
      </c>
      <c r="L22" s="161"/>
      <c r="M22" s="161"/>
      <c r="N22" s="161"/>
    </row>
    <row r="23" ht="23.25" customHeight="1" spans="1:14">
      <c r="A23" s="38">
        <v>18</v>
      </c>
      <c r="B23" s="149"/>
      <c r="C23" s="150"/>
      <c r="D23" s="150"/>
      <c r="E23" s="150"/>
      <c r="F23" s="158"/>
      <c r="G23" s="150"/>
      <c r="H23" s="38">
        <v>47</v>
      </c>
      <c r="I23" s="40" t="s">
        <v>118</v>
      </c>
      <c r="J23" s="10">
        <f t="shared" si="11"/>
        <v>726953</v>
      </c>
      <c r="K23" s="10">
        <f t="shared" si="12"/>
        <v>0</v>
      </c>
      <c r="L23" s="161"/>
      <c r="M23" s="161"/>
      <c r="N23" s="161">
        <v>726953</v>
      </c>
    </row>
    <row r="24" ht="23.25" customHeight="1" spans="1:14">
      <c r="A24" s="38">
        <v>19</v>
      </c>
      <c r="B24" s="149"/>
      <c r="C24" s="150"/>
      <c r="D24" s="150"/>
      <c r="E24" s="150"/>
      <c r="F24" s="158"/>
      <c r="G24" s="150"/>
      <c r="H24" s="38">
        <v>48</v>
      </c>
      <c r="I24" s="40" t="s">
        <v>119</v>
      </c>
      <c r="J24" s="10">
        <f t="shared" si="11"/>
        <v>0</v>
      </c>
      <c r="K24" s="10">
        <f t="shared" si="12"/>
        <v>0</v>
      </c>
      <c r="L24" s="161"/>
      <c r="M24" s="161"/>
      <c r="N24" s="161"/>
    </row>
    <row r="25" ht="23.25" customHeight="1" spans="1:14">
      <c r="A25" s="38">
        <v>20</v>
      </c>
      <c r="B25" s="149"/>
      <c r="C25" s="150"/>
      <c r="D25" s="150"/>
      <c r="E25" s="150"/>
      <c r="F25" s="158"/>
      <c r="G25" s="150"/>
      <c r="H25" s="38">
        <v>49</v>
      </c>
      <c r="I25" s="40" t="s">
        <v>120</v>
      </c>
      <c r="J25" s="10">
        <f>N25</f>
        <v>0</v>
      </c>
      <c r="K25" s="12" t="s">
        <v>97</v>
      </c>
      <c r="L25" s="12" t="s">
        <v>97</v>
      </c>
      <c r="M25" s="12" t="s">
        <v>97</v>
      </c>
      <c r="N25" s="161"/>
    </row>
    <row r="26" ht="23.25" customHeight="1" spans="1:14">
      <c r="A26" s="38">
        <v>21</v>
      </c>
      <c r="B26" s="151" t="s">
        <v>121</v>
      </c>
      <c r="C26" s="152">
        <f>ROUND(D26+G26,2)</f>
        <v>98888.26</v>
      </c>
      <c r="D26" s="152">
        <f>ROUND(E26+F26,2)</f>
        <v>0</v>
      </c>
      <c r="E26" s="47"/>
      <c r="F26" s="11"/>
      <c r="G26" s="11">
        <v>98888.26</v>
      </c>
      <c r="H26" s="38">
        <v>50</v>
      </c>
      <c r="I26" s="40" t="s">
        <v>122</v>
      </c>
      <c r="J26" s="10">
        <f>ROUND(K26+N26,2)</f>
        <v>38377.16</v>
      </c>
      <c r="K26" s="10">
        <f>ROUND(L26+M26,2)</f>
        <v>0</v>
      </c>
      <c r="L26" s="161"/>
      <c r="M26" s="161"/>
      <c r="N26" s="161">
        <v>38377.16</v>
      </c>
    </row>
    <row r="27" ht="23.25" customHeight="1" spans="1:14">
      <c r="A27" s="38">
        <v>22</v>
      </c>
      <c r="B27" s="153" t="s">
        <v>123</v>
      </c>
      <c r="C27" s="10">
        <f t="shared" ref="C27:G27" si="13">ROUND(C6+C10+C13+C15+C17+C18+C26,2)</f>
        <v>43252154.39</v>
      </c>
      <c r="D27" s="10">
        <f t="shared" si="13"/>
        <v>31560656.12</v>
      </c>
      <c r="E27" s="10">
        <f t="shared" si="13"/>
        <v>31560656.12</v>
      </c>
      <c r="F27" s="10">
        <f t="shared" si="13"/>
        <v>0</v>
      </c>
      <c r="G27" s="10">
        <f t="shared" si="13"/>
        <v>11691498.27</v>
      </c>
      <c r="H27" s="38">
        <v>51</v>
      </c>
      <c r="I27" s="91" t="s">
        <v>124</v>
      </c>
      <c r="J27" s="10">
        <f t="shared" ref="J27:N27" si="14">ROUND(J6+J23+J26,2)</f>
        <v>21490734.01</v>
      </c>
      <c r="K27" s="10">
        <f t="shared" si="14"/>
        <v>6655231.12</v>
      </c>
      <c r="L27" s="10">
        <f t="shared" si="14"/>
        <v>6655231.12</v>
      </c>
      <c r="M27" s="10">
        <f t="shared" si="14"/>
        <v>0</v>
      </c>
      <c r="N27" s="10">
        <f t="shared" si="14"/>
        <v>14835502.89</v>
      </c>
    </row>
    <row r="28" ht="23.25" customHeight="1" spans="1:14">
      <c r="A28" s="38">
        <v>23</v>
      </c>
      <c r="B28" s="124" t="s">
        <v>125</v>
      </c>
      <c r="C28" s="10">
        <f t="shared" ref="C28:C29" si="15">ROUND(D28+G28,2)</f>
        <v>22648423.78</v>
      </c>
      <c r="D28" s="10">
        <f t="shared" ref="D28:D29" si="16">ROUND(E28+F28,2)</f>
        <v>7812920.89</v>
      </c>
      <c r="E28" s="11">
        <v>7812920.89</v>
      </c>
      <c r="F28" s="11"/>
      <c r="G28" s="11">
        <v>14835502.89</v>
      </c>
      <c r="H28" s="38">
        <v>52</v>
      </c>
      <c r="I28" s="40" t="s">
        <v>126</v>
      </c>
      <c r="J28" s="10">
        <f t="shared" ref="J28:J29" si="17">ROUND(K28+N28,2)</f>
        <v>0</v>
      </c>
      <c r="K28" s="10">
        <f t="shared" ref="K28:K29" si="18">ROUND(L28+M28,2)</f>
        <v>0</v>
      </c>
      <c r="L28" s="161"/>
      <c r="M28" s="161"/>
      <c r="N28" s="161"/>
    </row>
    <row r="29" ht="23.25" customHeight="1" spans="1:14">
      <c r="A29" s="38">
        <v>24</v>
      </c>
      <c r="B29" s="124" t="s">
        <v>127</v>
      </c>
      <c r="C29" s="10">
        <f t="shared" si="15"/>
        <v>0</v>
      </c>
      <c r="D29" s="10">
        <f t="shared" si="16"/>
        <v>0</v>
      </c>
      <c r="E29" s="11"/>
      <c r="F29" s="11"/>
      <c r="G29" s="11"/>
      <c r="H29" s="38">
        <v>53</v>
      </c>
      <c r="I29" s="40" t="s">
        <v>128</v>
      </c>
      <c r="J29" s="10">
        <f t="shared" si="17"/>
        <v>43411827.95</v>
      </c>
      <c r="K29" s="10">
        <f t="shared" si="18"/>
        <v>31720329.68</v>
      </c>
      <c r="L29" s="161">
        <v>31720329.68</v>
      </c>
      <c r="M29" s="161"/>
      <c r="N29" s="161">
        <v>11691498.27</v>
      </c>
    </row>
    <row r="30" ht="23.25" customHeight="1" spans="1:14">
      <c r="A30" s="38">
        <v>25</v>
      </c>
      <c r="B30" s="153" t="s">
        <v>129</v>
      </c>
      <c r="C30" s="10">
        <f t="shared" ref="C30:G30" si="19">ROUND(C27+C28+C29,2)</f>
        <v>65900578.17</v>
      </c>
      <c r="D30" s="10">
        <f t="shared" si="19"/>
        <v>39373577.01</v>
      </c>
      <c r="E30" s="10">
        <f t="shared" si="19"/>
        <v>39373577.01</v>
      </c>
      <c r="F30" s="10">
        <f t="shared" si="19"/>
        <v>0</v>
      </c>
      <c r="G30" s="10">
        <f t="shared" si="19"/>
        <v>26527001.16</v>
      </c>
      <c r="H30" s="38">
        <v>54</v>
      </c>
      <c r="I30" s="91" t="s">
        <v>130</v>
      </c>
      <c r="J30" s="10">
        <f t="shared" ref="J30:N30" si="20">ROUND(J27+J28+J29,2)</f>
        <v>64902561.96</v>
      </c>
      <c r="K30" s="10">
        <f t="shared" si="20"/>
        <v>38375560.8</v>
      </c>
      <c r="L30" s="10">
        <f t="shared" si="20"/>
        <v>38375560.8</v>
      </c>
      <c r="M30" s="10">
        <f t="shared" si="20"/>
        <v>0</v>
      </c>
      <c r="N30" s="10">
        <f t="shared" si="20"/>
        <v>26527001.16</v>
      </c>
    </row>
    <row r="31" ht="23.25" customHeight="1" spans="1:14">
      <c r="A31" s="38">
        <v>26</v>
      </c>
      <c r="B31" s="124"/>
      <c r="C31" s="154"/>
      <c r="D31" s="154"/>
      <c r="E31" s="154"/>
      <c r="F31" s="154"/>
      <c r="G31" s="154"/>
      <c r="H31" s="38">
        <v>55</v>
      </c>
      <c r="I31" s="91" t="s">
        <v>131</v>
      </c>
      <c r="J31" s="10">
        <f>ROUND(K31+N31,2)</f>
        <v>998016.21</v>
      </c>
      <c r="K31" s="10">
        <f>ROUND(L31+M31,2)</f>
        <v>998016.21</v>
      </c>
      <c r="L31" s="10">
        <f t="shared" ref="L31:N31" si="21">ROUND(E30-L30,2)</f>
        <v>998016.21</v>
      </c>
      <c r="M31" s="10">
        <f t="shared" si="21"/>
        <v>0</v>
      </c>
      <c r="N31" s="10">
        <f t="shared" si="21"/>
        <v>0</v>
      </c>
    </row>
    <row r="32" ht="23.25" customHeight="1" spans="1:14">
      <c r="A32" s="38">
        <v>27</v>
      </c>
      <c r="B32" s="124" t="s">
        <v>132</v>
      </c>
      <c r="C32" s="10">
        <f>ROUND(D32+G32,2)</f>
        <v>2230394.17</v>
      </c>
      <c r="D32" s="10">
        <f>ROUND(E32+F32,2)</f>
        <v>2230394.17</v>
      </c>
      <c r="E32" s="11">
        <v>2230394.17</v>
      </c>
      <c r="F32" s="11">
        <v>0</v>
      </c>
      <c r="G32" s="11">
        <v>0</v>
      </c>
      <c r="H32" s="38">
        <v>56</v>
      </c>
      <c r="I32" s="40" t="s">
        <v>133</v>
      </c>
      <c r="J32" s="10">
        <f t="shared" ref="J32:N32" si="22">ROUND(C32+J31,2)</f>
        <v>3228410.38</v>
      </c>
      <c r="K32" s="10">
        <f t="shared" si="22"/>
        <v>3228410.38</v>
      </c>
      <c r="L32" s="10">
        <f t="shared" si="22"/>
        <v>3228410.38</v>
      </c>
      <c r="M32" s="10">
        <f t="shared" si="22"/>
        <v>0</v>
      </c>
      <c r="N32" s="10">
        <f t="shared" si="22"/>
        <v>0</v>
      </c>
    </row>
    <row r="33" ht="23.25" customHeight="1" spans="1:14">
      <c r="A33" s="38">
        <v>28</v>
      </c>
      <c r="B33" s="124"/>
      <c r="C33" s="154"/>
      <c r="D33" s="154"/>
      <c r="E33" s="154"/>
      <c r="F33" s="154"/>
      <c r="G33" s="154"/>
      <c r="H33" s="38">
        <v>57</v>
      </c>
      <c r="I33" s="40" t="s">
        <v>134</v>
      </c>
      <c r="J33" s="10">
        <f>ROUND(K33+N33,2)</f>
        <v>0</v>
      </c>
      <c r="K33" s="10">
        <f>ROUND(L33+M33,2)</f>
        <v>0</v>
      </c>
      <c r="L33" s="161"/>
      <c r="M33" s="161"/>
      <c r="N33" s="161"/>
    </row>
    <row r="34" ht="23.25" customHeight="1" spans="1:14">
      <c r="A34" s="38">
        <v>29</v>
      </c>
      <c r="B34" s="39" t="s">
        <v>135</v>
      </c>
      <c r="C34" s="10">
        <f t="shared" ref="C34:G34" si="23">ROUND(C30+C32,2)</f>
        <v>68130972.34</v>
      </c>
      <c r="D34" s="10">
        <f t="shared" si="23"/>
        <v>41603971.18</v>
      </c>
      <c r="E34" s="10">
        <f t="shared" si="23"/>
        <v>41603971.18</v>
      </c>
      <c r="F34" s="10">
        <f t="shared" si="23"/>
        <v>0</v>
      </c>
      <c r="G34" s="10">
        <f t="shared" si="23"/>
        <v>26527001.16</v>
      </c>
      <c r="H34" s="38">
        <v>58</v>
      </c>
      <c r="I34" s="38" t="s">
        <v>135</v>
      </c>
      <c r="J34" s="10">
        <f t="shared" ref="J34:N34" si="24">ROUND(J30+J32,2)</f>
        <v>68130972.34</v>
      </c>
      <c r="K34" s="10">
        <f t="shared" si="24"/>
        <v>41603971.18</v>
      </c>
      <c r="L34" s="10">
        <f t="shared" si="24"/>
        <v>41603971.18</v>
      </c>
      <c r="M34" s="10">
        <f t="shared" si="24"/>
        <v>0</v>
      </c>
      <c r="N34" s="10">
        <f t="shared" si="24"/>
        <v>26527001.16</v>
      </c>
    </row>
    <row r="35" ht="30.75" customHeight="1" spans="1:14">
      <c r="A35" s="155" t="s">
        <v>136</v>
      </c>
      <c r="B35" s="155"/>
      <c r="C35" s="156"/>
      <c r="D35" s="156"/>
      <c r="E35" s="156"/>
      <c r="F35" s="156"/>
      <c r="G35" s="156"/>
      <c r="H35" s="155"/>
      <c r="I35" s="155"/>
      <c r="J35" s="156"/>
      <c r="K35" s="156"/>
      <c r="L35" s="156"/>
      <c r="M35" s="156"/>
      <c r="N35" s="156"/>
    </row>
    <row r="36" customHeight="1" spans="1:14">
      <c r="A36" s="14" t="s">
        <v>137</v>
      </c>
      <c r="B36" s="155"/>
      <c r="C36" s="106"/>
      <c r="D36" s="106"/>
      <c r="E36" s="106"/>
      <c r="F36" s="106"/>
      <c r="G36" s="106"/>
      <c r="H36" s="14"/>
      <c r="I36" s="14"/>
      <c r="J36" s="106"/>
      <c r="K36" s="106"/>
      <c r="L36" s="106"/>
      <c r="M36" s="106"/>
      <c r="N36" s="106"/>
    </row>
    <row r="37" ht="24" customHeight="1" spans="1:14">
      <c r="A37" s="155" t="s">
        <v>138</v>
      </c>
      <c r="B37" s="155"/>
      <c r="C37" s="106"/>
      <c r="D37" s="106"/>
      <c r="E37" s="106"/>
      <c r="F37" s="106"/>
      <c r="G37" s="106"/>
      <c r="H37" s="14"/>
      <c r="I37" s="14"/>
      <c r="J37" s="106"/>
      <c r="K37" s="106"/>
      <c r="L37" s="106"/>
      <c r="M37" s="106"/>
      <c r="N37" s="106"/>
    </row>
    <row r="38" customHeight="1" spans="1:14">
      <c r="A38" s="14" t="s">
        <v>139</v>
      </c>
      <c r="B38" s="155"/>
      <c r="C38" s="106"/>
      <c r="D38" s="106"/>
      <c r="E38" s="106"/>
      <c r="F38" s="106"/>
      <c r="G38" s="106"/>
      <c r="H38" s="14"/>
      <c r="I38" s="14"/>
      <c r="J38" s="106"/>
      <c r="K38" s="106"/>
      <c r="L38" s="106"/>
      <c r="M38" s="106"/>
      <c r="N38" s="106"/>
    </row>
    <row r="39" customHeight="1" spans="1:14">
      <c r="A39" s="14"/>
      <c r="B39" s="155"/>
      <c r="C39" s="106"/>
      <c r="D39" s="106"/>
      <c r="E39" s="106"/>
      <c r="F39" s="106"/>
      <c r="G39" s="106"/>
      <c r="H39" s="14"/>
      <c r="I39" s="14"/>
      <c r="J39" s="106"/>
      <c r="K39" s="106"/>
      <c r="L39" s="106"/>
      <c r="M39" s="106"/>
      <c r="N39" s="106"/>
    </row>
    <row r="40" customHeight="1" spans="1:14">
      <c r="A40" s="14" t="s">
        <v>140</v>
      </c>
      <c r="B40" s="155"/>
      <c r="C40" s="106"/>
      <c r="D40" s="106"/>
      <c r="E40" s="106"/>
      <c r="F40" s="106"/>
      <c r="G40" s="106"/>
      <c r="H40" s="14"/>
      <c r="I40" s="14"/>
      <c r="J40" s="106"/>
      <c r="K40" s="106"/>
      <c r="L40" s="106"/>
      <c r="M40" s="106"/>
      <c r="N40" s="106"/>
    </row>
    <row r="41" customHeight="1" spans="1:14">
      <c r="A41" s="14"/>
      <c r="B41" s="155"/>
      <c r="C41" s="106"/>
      <c r="D41" s="106"/>
      <c r="E41" s="106"/>
      <c r="F41" s="106"/>
      <c r="G41" s="106"/>
      <c r="H41" s="14"/>
      <c r="I41" s="14"/>
      <c r="J41" s="106"/>
      <c r="K41" s="106"/>
      <c r="L41" s="106"/>
      <c r="M41" s="106"/>
      <c r="N41" s="106"/>
    </row>
  </sheetData>
  <sheetProtection sheet="1"/>
  <mergeCells count="19">
    <mergeCell ref="A1:N1"/>
    <mergeCell ref="B3:C3"/>
    <mergeCell ref="D4:F4"/>
    <mergeCell ref="K4:M4"/>
    <mergeCell ref="A35:N35"/>
    <mergeCell ref="A36:N36"/>
    <mergeCell ref="A37:N37"/>
    <mergeCell ref="A38:N38"/>
    <mergeCell ref="A39:N39"/>
    <mergeCell ref="A40:N40"/>
    <mergeCell ref="A41:N41"/>
    <mergeCell ref="A4:A5"/>
    <mergeCell ref="B4:B5"/>
    <mergeCell ref="C4:C5"/>
    <mergeCell ref="G4:G5"/>
    <mergeCell ref="H4:H5"/>
    <mergeCell ref="I4:I5"/>
    <mergeCell ref="J4:J5"/>
    <mergeCell ref="N4:N5"/>
  </mergeCells>
  <printOptions horizontalCentered="1"/>
  <pageMargins left="1.18" right="0.51" top="0.59" bottom="0.55" header="0.51" footer="0.51"/>
  <pageSetup paperSize="77" scale="45" pageOrder="overThenDown" orientation="landscape" blackAndWhite="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4" style="111" customWidth="1"/>
    <col min="2" max="3" width="30.2833333333333" style="111" customWidth="1"/>
    <col min="4" max="4" width="14" style="111" customWidth="1"/>
    <col min="5" max="6" width="30.2833333333333" style="111" customWidth="1"/>
  </cols>
  <sheetData>
    <row r="1" ht="49.5" customHeight="1" spans="1:6">
      <c r="A1" s="2" t="s">
        <v>141</v>
      </c>
      <c r="B1" s="134"/>
      <c r="C1" s="134"/>
      <c r="D1" s="134"/>
      <c r="E1" s="134"/>
      <c r="F1" s="134"/>
    </row>
    <row r="2" s="110" customFormat="1" ht="15" customHeight="1" spans="1:6">
      <c r="A2" s="113"/>
      <c r="B2" s="113"/>
      <c r="C2" s="113"/>
      <c r="D2" s="113"/>
      <c r="E2" s="113"/>
      <c r="F2" s="16" t="s">
        <v>142</v>
      </c>
    </row>
    <row r="3" s="110" customFormat="1" ht="20.25" customHeight="1" spans="1:6">
      <c r="A3" s="16" t="s">
        <v>45</v>
      </c>
      <c r="B3" s="14" t="s">
        <v>3</v>
      </c>
      <c r="C3" s="135"/>
      <c r="D3" s="16" t="s">
        <v>82</v>
      </c>
      <c r="E3" s="14" t="s">
        <v>46</v>
      </c>
      <c r="F3" s="16" t="s">
        <v>47</v>
      </c>
    </row>
    <row r="4" s="110" customFormat="1" ht="15" customHeight="1" spans="1:6">
      <c r="A4" s="38" t="s">
        <v>86</v>
      </c>
      <c r="B4" s="38" t="s">
        <v>143</v>
      </c>
      <c r="C4" s="38" t="s">
        <v>144</v>
      </c>
      <c r="D4" s="38" t="s">
        <v>86</v>
      </c>
      <c r="E4" s="38" t="s">
        <v>143</v>
      </c>
      <c r="F4" s="38" t="s">
        <v>145</v>
      </c>
    </row>
    <row r="5" s="110" customFormat="1" ht="15" customHeight="1" spans="1:6">
      <c r="A5" s="79"/>
      <c r="B5" s="79"/>
      <c r="C5" s="38" t="s">
        <v>146</v>
      </c>
      <c r="D5" s="79"/>
      <c r="E5" s="79"/>
      <c r="F5" s="38" t="s">
        <v>146</v>
      </c>
    </row>
    <row r="6" s="110" customFormat="1" ht="21" customHeight="1" spans="1:6">
      <c r="A6" s="38" t="s">
        <v>52</v>
      </c>
      <c r="B6" s="38" t="s">
        <v>147</v>
      </c>
      <c r="C6" s="136"/>
      <c r="D6" s="38">
        <v>26</v>
      </c>
      <c r="E6" s="38" t="s">
        <v>148</v>
      </c>
      <c r="F6" s="137"/>
    </row>
    <row r="7" s="110" customFormat="1" ht="21" customHeight="1" spans="1:6">
      <c r="A7" s="38" t="s">
        <v>54</v>
      </c>
      <c r="B7" s="38" t="s">
        <v>149</v>
      </c>
      <c r="C7" s="137">
        <v>501574.63</v>
      </c>
      <c r="D7" s="38">
        <v>27</v>
      </c>
      <c r="E7" s="38" t="s">
        <v>150</v>
      </c>
      <c r="F7" s="140">
        <v>1647668.41</v>
      </c>
    </row>
    <row r="8" s="110" customFormat="1" ht="21" customHeight="1" spans="1:6">
      <c r="A8" s="38" t="s">
        <v>56</v>
      </c>
      <c r="B8" s="38" t="s">
        <v>151</v>
      </c>
      <c r="C8" s="137">
        <v>344402.9</v>
      </c>
      <c r="D8" s="38">
        <v>28</v>
      </c>
      <c r="E8" s="38" t="s">
        <v>152</v>
      </c>
      <c r="F8" s="140"/>
    </row>
    <row r="9" s="110" customFormat="1" ht="21" customHeight="1" spans="1:6">
      <c r="A9" s="38" t="s">
        <v>58</v>
      </c>
      <c r="B9" s="38" t="s">
        <v>153</v>
      </c>
      <c r="C9" s="137"/>
      <c r="D9" s="38">
        <v>29</v>
      </c>
      <c r="E9" s="38" t="s">
        <v>154</v>
      </c>
      <c r="F9" s="140"/>
    </row>
    <row r="10" s="110" customFormat="1" ht="21" customHeight="1" spans="1:6">
      <c r="A10" s="38" t="s">
        <v>60</v>
      </c>
      <c r="B10" s="38" t="s">
        <v>155</v>
      </c>
      <c r="C10" s="137"/>
      <c r="D10" s="38">
        <v>30</v>
      </c>
      <c r="E10" s="38" t="s">
        <v>156</v>
      </c>
      <c r="F10" s="137">
        <v>1095713.81</v>
      </c>
    </row>
    <row r="11" s="110" customFormat="1" ht="21" customHeight="1" spans="1:6">
      <c r="A11" s="7" t="s">
        <v>62</v>
      </c>
      <c r="B11" s="7" t="s">
        <v>157</v>
      </c>
      <c r="C11" s="138"/>
      <c r="D11" s="7">
        <v>31</v>
      </c>
      <c r="E11" s="7" t="s">
        <v>158</v>
      </c>
      <c r="F11" s="137"/>
    </row>
    <row r="12" s="110" customFormat="1" ht="21" customHeight="1" spans="1:6">
      <c r="A12" s="38" t="s">
        <v>64</v>
      </c>
      <c r="B12" s="38"/>
      <c r="C12" s="116"/>
      <c r="D12" s="38" t="s">
        <v>159</v>
      </c>
      <c r="E12" s="38" t="s">
        <v>160</v>
      </c>
      <c r="F12" s="138"/>
    </row>
    <row r="13" s="110" customFormat="1" ht="21" customHeight="1" spans="1:6">
      <c r="A13" s="38" t="s">
        <v>66</v>
      </c>
      <c r="B13" s="38"/>
      <c r="C13" s="116"/>
      <c r="D13" s="38" t="s">
        <v>161</v>
      </c>
      <c r="E13" s="38" t="s">
        <v>162</v>
      </c>
      <c r="F13" s="137"/>
    </row>
    <row r="14" s="110" customFormat="1" ht="15" customHeight="1" spans="1:6">
      <c r="A14" s="38" t="s">
        <v>68</v>
      </c>
      <c r="B14" s="38"/>
      <c r="C14" s="116"/>
      <c r="D14" s="38" t="s">
        <v>163</v>
      </c>
      <c r="E14" s="38"/>
      <c r="F14" s="116"/>
    </row>
    <row r="15" s="110" customFormat="1" ht="15" customHeight="1" spans="1:6">
      <c r="A15" s="38" t="s">
        <v>70</v>
      </c>
      <c r="B15" s="38"/>
      <c r="C15" s="116"/>
      <c r="D15" s="38" t="s">
        <v>164</v>
      </c>
      <c r="E15" s="38"/>
      <c r="F15" s="116"/>
    </row>
    <row r="16" s="110" customFormat="1" ht="15" customHeight="1" spans="1:6">
      <c r="A16" s="38" t="s">
        <v>72</v>
      </c>
      <c r="B16" s="38"/>
      <c r="C16" s="116"/>
      <c r="D16" s="38" t="s">
        <v>165</v>
      </c>
      <c r="E16" s="38"/>
      <c r="F16" s="116"/>
    </row>
    <row r="17" s="110" customFormat="1" ht="15" customHeight="1" spans="1:6">
      <c r="A17" s="38" t="s">
        <v>74</v>
      </c>
      <c r="B17" s="38"/>
      <c r="C17" s="116"/>
      <c r="D17" s="38" t="s">
        <v>166</v>
      </c>
      <c r="E17" s="38"/>
      <c r="F17" s="116"/>
    </row>
    <row r="18" s="110" customFormat="1" ht="15" customHeight="1" spans="1:6">
      <c r="A18" s="38" t="s">
        <v>76</v>
      </c>
      <c r="B18" s="38"/>
      <c r="C18" s="116"/>
      <c r="D18" s="38" t="s">
        <v>167</v>
      </c>
      <c r="E18" s="38"/>
      <c r="F18" s="116"/>
    </row>
    <row r="19" s="110" customFormat="1" ht="15" customHeight="1" spans="1:6">
      <c r="A19" s="38" t="s">
        <v>168</v>
      </c>
      <c r="B19" s="38"/>
      <c r="C19" s="116"/>
      <c r="D19" s="38" t="s">
        <v>169</v>
      </c>
      <c r="E19" s="38"/>
      <c r="F19" s="116"/>
    </row>
    <row r="20" s="110" customFormat="1" ht="15" customHeight="1" spans="1:6">
      <c r="A20" s="38" t="s">
        <v>170</v>
      </c>
      <c r="B20" s="38"/>
      <c r="C20" s="116"/>
      <c r="D20" s="38" t="s">
        <v>171</v>
      </c>
      <c r="E20" s="38"/>
      <c r="F20" s="116"/>
    </row>
    <row r="21" s="110" customFormat="1" ht="15" customHeight="1" spans="1:6">
      <c r="A21" s="38" t="s">
        <v>172</v>
      </c>
      <c r="B21" s="38"/>
      <c r="C21" s="116"/>
      <c r="D21" s="38" t="s">
        <v>173</v>
      </c>
      <c r="E21" s="38"/>
      <c r="F21" s="116"/>
    </row>
    <row r="22" s="110" customFormat="1" ht="15" customHeight="1" spans="1:6">
      <c r="A22" s="38" t="s">
        <v>174</v>
      </c>
      <c r="B22" s="38"/>
      <c r="C22" s="116"/>
      <c r="D22" s="38" t="s">
        <v>175</v>
      </c>
      <c r="E22" s="38"/>
      <c r="F22" s="116"/>
    </row>
    <row r="23" s="110" customFormat="1" ht="15" customHeight="1" spans="1:6">
      <c r="A23" s="38" t="s">
        <v>176</v>
      </c>
      <c r="B23" s="38"/>
      <c r="C23" s="116"/>
      <c r="D23" s="38" t="s">
        <v>177</v>
      </c>
      <c r="E23" s="38"/>
      <c r="F23" s="116"/>
    </row>
    <row r="24" s="110" customFormat="1" ht="15" customHeight="1" spans="1:6">
      <c r="A24" s="38" t="s">
        <v>178</v>
      </c>
      <c r="B24" s="38"/>
      <c r="C24" s="116"/>
      <c r="D24" s="38" t="s">
        <v>179</v>
      </c>
      <c r="E24" s="38"/>
      <c r="F24" s="116"/>
    </row>
    <row r="25" s="110" customFormat="1" ht="15" customHeight="1" spans="1:6">
      <c r="A25" s="38" t="s">
        <v>180</v>
      </c>
      <c r="B25" s="38"/>
      <c r="C25" s="116"/>
      <c r="D25" s="38" t="s">
        <v>181</v>
      </c>
      <c r="E25" s="38"/>
      <c r="F25" s="116"/>
    </row>
    <row r="26" s="110" customFormat="1" ht="15" customHeight="1" spans="1:6">
      <c r="A26" s="38" t="s">
        <v>182</v>
      </c>
      <c r="B26" s="38"/>
      <c r="C26" s="116"/>
      <c r="D26" s="38" t="s">
        <v>183</v>
      </c>
      <c r="E26" s="38"/>
      <c r="F26" s="116"/>
    </row>
    <row r="27" s="110" customFormat="1" ht="15" customHeight="1" spans="1:6">
      <c r="A27" s="38" t="s">
        <v>184</v>
      </c>
      <c r="B27" s="38"/>
      <c r="C27" s="116"/>
      <c r="D27" s="38" t="s">
        <v>185</v>
      </c>
      <c r="E27" s="38"/>
      <c r="F27" s="116"/>
    </row>
    <row r="28" s="110" customFormat="1" ht="15" customHeight="1" spans="1:6">
      <c r="A28" s="38" t="s">
        <v>186</v>
      </c>
      <c r="B28" s="38"/>
      <c r="C28" s="116"/>
      <c r="D28" s="38" t="s">
        <v>187</v>
      </c>
      <c r="E28" s="38"/>
      <c r="F28" s="116"/>
    </row>
    <row r="29" s="110" customFormat="1" ht="15" customHeight="1" spans="1:6">
      <c r="A29" s="38" t="s">
        <v>188</v>
      </c>
      <c r="B29" s="38"/>
      <c r="C29" s="116"/>
      <c r="D29" s="38" t="s">
        <v>189</v>
      </c>
      <c r="E29" s="38"/>
      <c r="F29" s="116"/>
    </row>
    <row r="30" s="110" customFormat="1" ht="27.75" customHeight="1" spans="1:6">
      <c r="A30" s="38" t="s">
        <v>190</v>
      </c>
      <c r="B30" s="38" t="s">
        <v>191</v>
      </c>
      <c r="C30" s="118">
        <f>ROUND(C6+C7+C9+C10+C11,2)</f>
        <v>501574.63</v>
      </c>
      <c r="D30" s="38" t="s">
        <v>192</v>
      </c>
      <c r="E30" s="38" t="s">
        <v>191</v>
      </c>
      <c r="F30" s="118">
        <f>ROUND(F6+F7+F8+F9+F10+F11+F12+F13,2)</f>
        <v>2743382.22</v>
      </c>
    </row>
    <row r="31" s="110" customFormat="1" ht="18" customHeight="1" spans="1:6">
      <c r="A31" s="119" t="s">
        <v>193</v>
      </c>
      <c r="B31" s="119"/>
      <c r="C31" s="119"/>
      <c r="D31" s="119"/>
      <c r="E31" s="119"/>
      <c r="F31" s="119"/>
    </row>
    <row r="32" s="110" customFormat="1" ht="13.5" customHeight="1" spans="1:6">
      <c r="A32" s="139"/>
      <c r="B32" s="139"/>
      <c r="C32" s="139"/>
      <c r="D32" s="139"/>
      <c r="E32" s="139"/>
      <c r="F32" s="139"/>
    </row>
    <row r="33" ht="13.5" customHeight="1" spans="1:6">
      <c r="A33" s="120" t="s">
        <v>140</v>
      </c>
      <c r="B33" s="120"/>
      <c r="C33" s="120"/>
      <c r="D33" s="120"/>
      <c r="E33" s="120"/>
      <c r="F33" s="120"/>
    </row>
    <row r="36" customHeight="1" spans="1:6">
      <c r="A36" s="120"/>
      <c r="B36" s="120"/>
      <c r="C36" s="120"/>
      <c r="D36" s="120"/>
      <c r="E36" s="120"/>
      <c r="F36" s="120"/>
    </row>
  </sheetData>
  <sheetProtection sheet="1"/>
  <mergeCells count="9">
    <mergeCell ref="A1:F1"/>
    <mergeCell ref="B3:C3"/>
    <mergeCell ref="A31:F31"/>
    <mergeCell ref="A32:F32"/>
    <mergeCell ref="A33:F33"/>
    <mergeCell ref="A36:F36"/>
    <mergeCell ref="A4:A5"/>
    <mergeCell ref="D4:D5"/>
    <mergeCell ref="E4:E5"/>
  </mergeCells>
  <printOptions horizontalCentered="1"/>
  <pageMargins left="1.18" right="1.18" top="1.18" bottom="1.18" header="0.51" footer="0.51"/>
  <pageSetup paperSize="77" scale="66" pageOrder="overThenDown" orientation="landscape" blackAndWhite="1"/>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zoomScale="130" zoomScaleNormal="130" workbookViewId="0">
      <selection activeCell="C17" sqref="C17"/>
    </sheetView>
  </sheetViews>
  <sheetFormatPr defaultColWidth="8" defaultRowHeight="14.25" customHeight="1" outlineLevelCol="3"/>
  <cols>
    <col min="1" max="1" width="10.425" style="49" customWidth="1"/>
    <col min="2" max="2" width="36.2833333333333" style="49" customWidth="1"/>
    <col min="3" max="4" width="34.2833333333333" style="49" customWidth="1"/>
  </cols>
  <sheetData>
    <row r="1" ht="55.5" customHeight="1" spans="1:4">
      <c r="A1" s="2" t="s">
        <v>194</v>
      </c>
      <c r="B1" s="2"/>
      <c r="C1" s="2"/>
      <c r="D1" s="2"/>
    </row>
    <row r="2" s="82" customFormat="1" ht="18.75" customHeight="1" spans="1:4">
      <c r="A2" s="14"/>
      <c r="B2" s="14"/>
      <c r="C2" s="14"/>
      <c r="D2" s="16" t="s">
        <v>195</v>
      </c>
    </row>
    <row r="3" s="82" customFormat="1" ht="15" customHeight="1" spans="1:4">
      <c r="A3" s="4" t="s">
        <v>45</v>
      </c>
      <c r="B3" s="5" t="s">
        <v>3</v>
      </c>
      <c r="C3" s="109" t="s">
        <v>46</v>
      </c>
      <c r="D3" s="4" t="s">
        <v>47</v>
      </c>
    </row>
    <row r="4" s="82" customFormat="1" ht="15" customHeight="1" spans="1:4">
      <c r="A4" s="68" t="s">
        <v>48</v>
      </c>
      <c r="B4" s="68" t="s">
        <v>49</v>
      </c>
      <c r="C4" s="38" t="s">
        <v>50</v>
      </c>
      <c r="D4" s="38" t="s">
        <v>51</v>
      </c>
    </row>
    <row r="5" s="82" customFormat="1" ht="15" customHeight="1" spans="1:4">
      <c r="A5" s="7"/>
      <c r="B5" s="7"/>
      <c r="C5" s="38"/>
      <c r="D5" s="38"/>
    </row>
    <row r="6" s="82" customFormat="1" ht="18.75" customHeight="1" spans="1:4">
      <c r="A6" s="38" t="s">
        <v>52</v>
      </c>
      <c r="B6" s="40" t="s">
        <v>53</v>
      </c>
      <c r="C6" s="10">
        <f t="shared" ref="C6:D6" si="0">ROUND(C7+C8+C9+C10+C11,2)</f>
        <v>0</v>
      </c>
      <c r="D6" s="10">
        <f t="shared" si="0"/>
        <v>0</v>
      </c>
    </row>
    <row r="7" s="82" customFormat="1" ht="18.75" customHeight="1" spans="1:4">
      <c r="A7" s="38" t="s">
        <v>54</v>
      </c>
      <c r="B7" s="40" t="s">
        <v>55</v>
      </c>
      <c r="C7" s="10">
        <v>0</v>
      </c>
      <c r="D7" s="11"/>
    </row>
    <row r="8" s="82" customFormat="1" ht="18.75" customHeight="1" spans="1:4">
      <c r="A8" s="38" t="s">
        <v>56</v>
      </c>
      <c r="B8" s="40" t="s">
        <v>57</v>
      </c>
      <c r="C8" s="10">
        <v>0</v>
      </c>
      <c r="D8" s="11"/>
    </row>
    <row r="9" s="82" customFormat="1" ht="18.75" customHeight="1" spans="1:4">
      <c r="A9" s="38" t="s">
        <v>58</v>
      </c>
      <c r="B9" s="40" t="s">
        <v>59</v>
      </c>
      <c r="C9" s="10">
        <v>0</v>
      </c>
      <c r="D9" s="11"/>
    </row>
    <row r="10" s="82" customFormat="1" ht="18.75" customHeight="1" spans="1:4">
      <c r="A10" s="38" t="s">
        <v>60</v>
      </c>
      <c r="B10" s="40" t="s">
        <v>61</v>
      </c>
      <c r="C10" s="10">
        <v>0</v>
      </c>
      <c r="D10" s="10">
        <f>其医暂2025jb06!F30</f>
        <v>0</v>
      </c>
    </row>
    <row r="11" s="82" customFormat="1" ht="18.75" customHeight="1" spans="1:4">
      <c r="A11" s="38" t="s">
        <v>62</v>
      </c>
      <c r="B11" s="40" t="s">
        <v>63</v>
      </c>
      <c r="C11" s="10">
        <v>0</v>
      </c>
      <c r="D11" s="11"/>
    </row>
    <row r="12" s="82" customFormat="1" ht="18.75" customHeight="1" spans="1:4">
      <c r="A12" s="38" t="s">
        <v>64</v>
      </c>
      <c r="B12" s="40" t="s">
        <v>65</v>
      </c>
      <c r="C12" s="10">
        <f t="shared" ref="C12:D12" si="1">ROUND(C13+C14,2)</f>
        <v>0</v>
      </c>
      <c r="D12" s="10">
        <f t="shared" si="1"/>
        <v>0</v>
      </c>
    </row>
    <row r="13" s="82" customFormat="1" ht="18.75" customHeight="1" spans="1:4">
      <c r="A13" s="38" t="s">
        <v>66</v>
      </c>
      <c r="B13" s="40" t="s">
        <v>67</v>
      </c>
      <c r="C13" s="10">
        <v>0</v>
      </c>
      <c r="D13" s="10">
        <f>其医暂2025jb06!C30</f>
        <v>0</v>
      </c>
    </row>
    <row r="14" s="82" customFormat="1" ht="18.75" customHeight="1" spans="1:4">
      <c r="A14" s="38" t="s">
        <v>68</v>
      </c>
      <c r="B14" s="40" t="s">
        <v>196</v>
      </c>
      <c r="C14" s="10">
        <v>0</v>
      </c>
      <c r="D14" s="11"/>
    </row>
    <row r="15" s="82" customFormat="1" ht="18.75" customHeight="1" spans="1:4">
      <c r="A15" s="38" t="s">
        <v>70</v>
      </c>
      <c r="B15" s="40" t="s">
        <v>71</v>
      </c>
      <c r="C15" s="10">
        <f t="shared" ref="C15:D15" si="2">ROUND(C16+C17+C18+C19,2)</f>
        <v>0</v>
      </c>
      <c r="D15" s="10">
        <f t="shared" si="2"/>
        <v>0</v>
      </c>
    </row>
    <row r="16" s="82" customFormat="1" ht="18.75" customHeight="1" spans="1:4">
      <c r="A16" s="38" t="s">
        <v>72</v>
      </c>
      <c r="B16" s="40" t="s">
        <v>197</v>
      </c>
      <c r="C16" s="10">
        <f>'其医收支2025jb05-1'!C16</f>
        <v>0</v>
      </c>
      <c r="D16" s="10">
        <f>'其医收支2025jb05-1'!F16</f>
        <v>0</v>
      </c>
    </row>
    <row r="17" s="82" customFormat="1" ht="18.75" customHeight="1" spans="1:4">
      <c r="A17" s="38" t="s">
        <v>74</v>
      </c>
      <c r="B17" s="40" t="s">
        <v>198</v>
      </c>
      <c r="C17" s="10">
        <f>'其医收支2025jb05-1'!C28</f>
        <v>0</v>
      </c>
      <c r="D17" s="10">
        <f>'其医收支2025jb05-1'!F28</f>
        <v>0</v>
      </c>
    </row>
    <row r="18" s="82" customFormat="1" ht="18.75" customHeight="1" spans="1:4">
      <c r="A18" s="38" t="s">
        <v>76</v>
      </c>
      <c r="B18" s="40" t="s">
        <v>199</v>
      </c>
      <c r="C18" s="10">
        <f>'其医收支2025jb05-2'!C14</f>
        <v>0</v>
      </c>
      <c r="D18" s="10">
        <f>'其医收支2025jb05-2'!F15</f>
        <v>0</v>
      </c>
    </row>
    <row r="19" s="82" customFormat="1" ht="33.75" customHeight="1" spans="1:4">
      <c r="A19" s="38">
        <v>14</v>
      </c>
      <c r="B19" s="124" t="s">
        <v>200</v>
      </c>
      <c r="C19" s="10">
        <f>'其医收支2025jb05-2'!C28</f>
        <v>0</v>
      </c>
      <c r="D19" s="10">
        <f>'其医收支2025jb05-2'!F29</f>
        <v>0</v>
      </c>
    </row>
    <row r="20" ht="18.75" customHeight="1" spans="1:4">
      <c r="A20" s="65" t="s">
        <v>78</v>
      </c>
      <c r="B20" s="65"/>
      <c r="C20" s="65"/>
      <c r="D20" s="65"/>
    </row>
    <row r="21" ht="13.5" customHeight="1" spans="1:4">
      <c r="A21" s="65" t="s">
        <v>201</v>
      </c>
      <c r="B21" s="65"/>
      <c r="C21" s="65"/>
      <c r="D21" s="65"/>
    </row>
    <row r="22" ht="35.25" customHeight="1" spans="1:4">
      <c r="A22" s="65"/>
      <c r="B22" s="65"/>
      <c r="C22" s="65"/>
      <c r="D22" s="65"/>
    </row>
  </sheetData>
  <sheetProtection sheet="1"/>
  <mergeCells count="8">
    <mergeCell ref="A1:D1"/>
    <mergeCell ref="A20:D20"/>
    <mergeCell ref="A21:D21"/>
    <mergeCell ref="A22:D22"/>
    <mergeCell ref="A4:A5"/>
    <mergeCell ref="B4:B5"/>
    <mergeCell ref="C4:C5"/>
    <mergeCell ref="D4:D5"/>
  </mergeCells>
  <printOptions horizontalCentered="1"/>
  <pageMargins left="1.18" right="1.18" top="1.18" bottom="1.18" header="0.51" footer="0.51"/>
  <pageSetup paperSize="77" scale="90" pageOrder="overThenDown" orientation="landscape" blackAndWhite="1"/>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selection activeCell="C6" sqref="C6"/>
    </sheetView>
  </sheetViews>
  <sheetFormatPr defaultColWidth="8" defaultRowHeight="14.25" customHeight="1" outlineLevelCol="5"/>
  <cols>
    <col min="1" max="1" width="11.8583333333333" style="71" customWidth="1"/>
    <col min="2" max="2" width="37.1416666666667" style="71" customWidth="1"/>
    <col min="3" max="3" width="24.7083333333333" style="71" customWidth="1"/>
    <col min="4" max="4" width="8.28333333333333" style="71" customWidth="1"/>
    <col min="5" max="5" width="32.8583333333333" style="71" customWidth="1"/>
    <col min="6" max="6" width="24.7083333333333" style="71" customWidth="1"/>
  </cols>
  <sheetData>
    <row r="1" ht="42.75" customHeight="1" spans="1:6">
      <c r="A1" s="2" t="s">
        <v>202</v>
      </c>
      <c r="B1" s="2"/>
      <c r="C1" s="2"/>
      <c r="D1" s="2"/>
      <c r="E1" s="2"/>
      <c r="F1" s="2"/>
    </row>
    <row r="2" s="82" customFormat="1" ht="15" customHeight="1" spans="1:6">
      <c r="A2" s="16"/>
      <c r="B2" s="3"/>
      <c r="C2" s="3"/>
      <c r="D2" s="3"/>
      <c r="E2" s="3"/>
      <c r="F2" s="16" t="s">
        <v>203</v>
      </c>
    </row>
    <row r="3" s="82" customFormat="1" ht="15" customHeight="1" spans="1:6">
      <c r="A3" s="4" t="s">
        <v>45</v>
      </c>
      <c r="B3" s="5" t="s">
        <v>3</v>
      </c>
      <c r="C3" s="122" t="s">
        <v>82</v>
      </c>
      <c r="D3" s="15" t="s">
        <v>46</v>
      </c>
      <c r="E3" s="15"/>
      <c r="F3" s="4" t="s">
        <v>47</v>
      </c>
    </row>
    <row r="4" s="82" customFormat="1" ht="15" customHeight="1" spans="1:6">
      <c r="A4" s="38" t="s">
        <v>204</v>
      </c>
      <c r="B4" s="38" t="s">
        <v>205</v>
      </c>
      <c r="C4" s="38" t="s">
        <v>206</v>
      </c>
      <c r="D4" s="38" t="s">
        <v>205</v>
      </c>
      <c r="E4" s="38"/>
      <c r="F4" s="38" t="s">
        <v>206</v>
      </c>
    </row>
    <row r="5" s="82" customFormat="1" ht="15" customHeight="1" spans="1:6">
      <c r="A5" s="38" t="s">
        <v>52</v>
      </c>
      <c r="B5" s="40" t="s">
        <v>207</v>
      </c>
      <c r="C5" s="126"/>
      <c r="D5" s="38">
        <v>25</v>
      </c>
      <c r="E5" s="133" t="s">
        <v>207</v>
      </c>
      <c r="F5" s="12"/>
    </row>
    <row r="6" s="82" customFormat="1" ht="15" customHeight="1" spans="1:6">
      <c r="A6" s="38" t="s">
        <v>54</v>
      </c>
      <c r="B6" s="40" t="s">
        <v>208</v>
      </c>
      <c r="C6" s="127"/>
      <c r="D6" s="38">
        <v>26</v>
      </c>
      <c r="E6" s="40" t="s">
        <v>209</v>
      </c>
      <c r="F6" s="129">
        <f>ROUND(F7+F8+F9,2)</f>
        <v>0</v>
      </c>
    </row>
    <row r="7" s="82" customFormat="1" ht="15" customHeight="1" spans="1:6">
      <c r="A7" s="38" t="s">
        <v>56</v>
      </c>
      <c r="B7" s="40" t="s">
        <v>210</v>
      </c>
      <c r="C7" s="127"/>
      <c r="D7" s="38">
        <v>27</v>
      </c>
      <c r="E7" s="40" t="s">
        <v>211</v>
      </c>
      <c r="F7" s="127"/>
    </row>
    <row r="8" s="82" customFormat="1" ht="15" customHeight="1" spans="1:6">
      <c r="A8" s="38" t="s">
        <v>58</v>
      </c>
      <c r="B8" s="40" t="s">
        <v>212</v>
      </c>
      <c r="C8" s="127"/>
      <c r="D8" s="38">
        <v>28</v>
      </c>
      <c r="E8" s="40" t="s">
        <v>213</v>
      </c>
      <c r="F8" s="127"/>
    </row>
    <row r="9" s="82" customFormat="1" ht="15" customHeight="1" spans="1:6">
      <c r="A9" s="38" t="s">
        <v>60</v>
      </c>
      <c r="B9" s="40" t="s">
        <v>214</v>
      </c>
      <c r="C9" s="127"/>
      <c r="D9" s="38">
        <v>29</v>
      </c>
      <c r="E9" s="40" t="s">
        <v>215</v>
      </c>
      <c r="F9" s="127"/>
    </row>
    <row r="10" s="82" customFormat="1" ht="15" customHeight="1" spans="1:6">
      <c r="A10" s="38">
        <v>6</v>
      </c>
      <c r="B10" s="40"/>
      <c r="C10" s="128"/>
      <c r="D10" s="38">
        <v>30</v>
      </c>
      <c r="E10" s="40" t="s">
        <v>216</v>
      </c>
      <c r="F10" s="127"/>
    </row>
    <row r="11" s="82" customFormat="1" ht="15" customHeight="1" spans="1:6">
      <c r="A11" s="38">
        <v>7</v>
      </c>
      <c r="B11" s="91" t="s">
        <v>123</v>
      </c>
      <c r="C11" s="129">
        <f>ROUND(C6+C7+C8+C9,2)</f>
        <v>0</v>
      </c>
      <c r="D11" s="38">
        <v>31</v>
      </c>
      <c r="E11" s="91" t="s">
        <v>124</v>
      </c>
      <c r="F11" s="129">
        <f>ROUND(F6+F10,2)</f>
        <v>0</v>
      </c>
    </row>
    <row r="12" s="82" customFormat="1" ht="15" customHeight="1" spans="1:6">
      <c r="A12" s="38">
        <v>8</v>
      </c>
      <c r="B12" s="40" t="s">
        <v>217</v>
      </c>
      <c r="C12" s="127"/>
      <c r="D12" s="38">
        <v>32</v>
      </c>
      <c r="E12" s="40" t="s">
        <v>218</v>
      </c>
      <c r="F12" s="127"/>
    </row>
    <row r="13" s="82" customFormat="1" ht="15" customHeight="1" spans="1:6">
      <c r="A13" s="38">
        <v>9</v>
      </c>
      <c r="B13" s="40" t="s">
        <v>219</v>
      </c>
      <c r="C13" s="127"/>
      <c r="D13" s="38">
        <v>33</v>
      </c>
      <c r="E13" s="40" t="s">
        <v>220</v>
      </c>
      <c r="F13" s="127"/>
    </row>
    <row r="14" s="82" customFormat="1" ht="15" customHeight="1" spans="1:6">
      <c r="A14" s="38">
        <v>10</v>
      </c>
      <c r="B14" s="91" t="s">
        <v>129</v>
      </c>
      <c r="C14" s="129">
        <f>ROUND(C11+C12+C13,2)</f>
        <v>0</v>
      </c>
      <c r="D14" s="38">
        <v>34</v>
      </c>
      <c r="E14" s="91" t="s">
        <v>130</v>
      </c>
      <c r="F14" s="129">
        <f>ROUND(F11+F12+F13,2)</f>
        <v>0</v>
      </c>
    </row>
    <row r="15" s="82" customFormat="1" ht="15" customHeight="1" spans="1:6">
      <c r="A15" s="38">
        <v>11</v>
      </c>
      <c r="B15" s="40"/>
      <c r="C15" s="130"/>
      <c r="D15" s="38">
        <v>35</v>
      </c>
      <c r="E15" s="91" t="s">
        <v>131</v>
      </c>
      <c r="F15" s="129">
        <f>ROUND(C14-F14,2)</f>
        <v>0</v>
      </c>
    </row>
    <row r="16" s="82" customFormat="1" ht="15" customHeight="1" spans="1:6">
      <c r="A16" s="38">
        <v>12</v>
      </c>
      <c r="B16" s="40" t="s">
        <v>221</v>
      </c>
      <c r="C16" s="127">
        <v>0</v>
      </c>
      <c r="D16" s="38">
        <v>36</v>
      </c>
      <c r="E16" s="40" t="s">
        <v>222</v>
      </c>
      <c r="F16" s="129">
        <f>ROUND(C16+F15,2)</f>
        <v>0</v>
      </c>
    </row>
    <row r="17" s="82" customFormat="1" ht="15" customHeight="1" spans="1:6">
      <c r="A17" s="38">
        <v>13</v>
      </c>
      <c r="B17" s="40"/>
      <c r="C17" s="128"/>
      <c r="D17" s="38">
        <v>37</v>
      </c>
      <c r="E17" s="38"/>
      <c r="F17" s="128"/>
    </row>
    <row r="18" s="82" customFormat="1" ht="15" customHeight="1" spans="1:6">
      <c r="A18" s="38">
        <v>14</v>
      </c>
      <c r="B18" s="40" t="s">
        <v>223</v>
      </c>
      <c r="C18" s="131"/>
      <c r="D18" s="38">
        <v>38</v>
      </c>
      <c r="E18" s="40" t="s">
        <v>223</v>
      </c>
      <c r="F18" s="131"/>
    </row>
    <row r="19" s="82" customFormat="1" ht="15" customHeight="1" spans="1:6">
      <c r="A19" s="38">
        <v>15</v>
      </c>
      <c r="B19" s="40" t="s">
        <v>224</v>
      </c>
      <c r="C19" s="127"/>
      <c r="D19" s="38">
        <v>39</v>
      </c>
      <c r="E19" s="40" t="s">
        <v>225</v>
      </c>
      <c r="F19" s="129">
        <f>ROUND(F20+F21,2)</f>
        <v>0</v>
      </c>
    </row>
    <row r="20" s="82" customFormat="1" ht="15" customHeight="1" spans="1:6">
      <c r="A20" s="38">
        <v>16</v>
      </c>
      <c r="B20" s="40" t="s">
        <v>210</v>
      </c>
      <c r="C20" s="127"/>
      <c r="D20" s="38">
        <v>40</v>
      </c>
      <c r="E20" s="40" t="s">
        <v>226</v>
      </c>
      <c r="F20" s="127"/>
    </row>
    <row r="21" s="82" customFormat="1" ht="15" customHeight="1" spans="1:6">
      <c r="A21" s="38">
        <v>17</v>
      </c>
      <c r="B21" s="40" t="s">
        <v>212</v>
      </c>
      <c r="C21" s="127"/>
      <c r="D21" s="38">
        <v>41</v>
      </c>
      <c r="E21" s="40" t="s">
        <v>213</v>
      </c>
      <c r="F21" s="127"/>
    </row>
    <row r="22" s="82" customFormat="1" ht="15" customHeight="1" spans="1:6">
      <c r="A22" s="38">
        <v>18</v>
      </c>
      <c r="B22" s="40" t="s">
        <v>214</v>
      </c>
      <c r="C22" s="127"/>
      <c r="D22" s="38">
        <v>42</v>
      </c>
      <c r="E22" s="40" t="s">
        <v>216</v>
      </c>
      <c r="F22" s="127"/>
    </row>
    <row r="23" s="82" customFormat="1" ht="15" customHeight="1" spans="1:6">
      <c r="A23" s="38">
        <v>19</v>
      </c>
      <c r="B23" s="91" t="s">
        <v>123</v>
      </c>
      <c r="C23" s="129">
        <f>ROUND(C19+C20+C21+C22,2)</f>
        <v>0</v>
      </c>
      <c r="D23" s="38">
        <v>43</v>
      </c>
      <c r="E23" s="91" t="s">
        <v>124</v>
      </c>
      <c r="F23" s="129">
        <f>ROUND(F19+F22,2)</f>
        <v>0</v>
      </c>
    </row>
    <row r="24" s="82" customFormat="1" ht="15" customHeight="1" spans="1:6">
      <c r="A24" s="38">
        <v>20</v>
      </c>
      <c r="B24" s="40" t="s">
        <v>217</v>
      </c>
      <c r="C24" s="127"/>
      <c r="D24" s="38">
        <v>44</v>
      </c>
      <c r="E24" s="40" t="s">
        <v>218</v>
      </c>
      <c r="F24" s="127"/>
    </row>
    <row r="25" s="82" customFormat="1" ht="15" customHeight="1" spans="1:6">
      <c r="A25" s="38">
        <v>21</v>
      </c>
      <c r="B25" s="40" t="s">
        <v>219</v>
      </c>
      <c r="C25" s="127"/>
      <c r="D25" s="38">
        <v>45</v>
      </c>
      <c r="E25" s="40" t="s">
        <v>220</v>
      </c>
      <c r="F25" s="127"/>
    </row>
    <row r="26" s="82" customFormat="1" ht="15" customHeight="1" spans="1:6">
      <c r="A26" s="38">
        <v>22</v>
      </c>
      <c r="B26" s="91" t="s">
        <v>129</v>
      </c>
      <c r="C26" s="129">
        <f>ROUND(C23+C24+C25,2)</f>
        <v>0</v>
      </c>
      <c r="D26" s="38">
        <v>46</v>
      </c>
      <c r="E26" s="91" t="s">
        <v>130</v>
      </c>
      <c r="F26" s="129">
        <f>ROUND(F23+F24+F25,2)</f>
        <v>0</v>
      </c>
    </row>
    <row r="27" s="82" customFormat="1" ht="15" customHeight="1" spans="1:6">
      <c r="A27" s="38">
        <v>23</v>
      </c>
      <c r="B27" s="91"/>
      <c r="C27" s="132"/>
      <c r="D27" s="38">
        <v>47</v>
      </c>
      <c r="E27" s="91" t="s">
        <v>131</v>
      </c>
      <c r="F27" s="129">
        <f>ROUND(C26-F26,2)</f>
        <v>0</v>
      </c>
    </row>
    <row r="28" s="82" customFormat="1" ht="15" customHeight="1" spans="1:6">
      <c r="A28" s="38">
        <v>24</v>
      </c>
      <c r="B28" s="40" t="s">
        <v>221</v>
      </c>
      <c r="C28" s="127">
        <v>0</v>
      </c>
      <c r="D28" s="38">
        <v>48</v>
      </c>
      <c r="E28" s="40" t="s">
        <v>222</v>
      </c>
      <c r="F28" s="129">
        <f>ROUND(C28+F27,2)</f>
        <v>0</v>
      </c>
    </row>
    <row r="29" s="82" customFormat="1" ht="13.5" customHeight="1" spans="1:6">
      <c r="A29" s="69" t="s">
        <v>227</v>
      </c>
      <c r="B29" s="69"/>
      <c r="C29" s="80"/>
      <c r="D29" s="69"/>
      <c r="E29" s="69"/>
      <c r="F29" s="80"/>
    </row>
    <row r="30" s="82" customFormat="1" ht="13.5" customHeight="1" spans="1:6">
      <c r="A30" s="14" t="s">
        <v>228</v>
      </c>
      <c r="B30" s="14"/>
      <c r="C30" s="106"/>
      <c r="D30" s="14"/>
      <c r="E30" s="14"/>
      <c r="F30" s="106"/>
    </row>
    <row r="31" ht="32.25" customHeight="1" spans="1:6">
      <c r="A31" s="65"/>
      <c r="B31" s="65"/>
      <c r="C31" s="81"/>
      <c r="D31" s="65"/>
      <c r="E31" s="65"/>
      <c r="F31" s="81"/>
    </row>
    <row r="32" ht="13.5" customHeight="1" spans="1:6">
      <c r="A32" s="65" t="s">
        <v>229</v>
      </c>
      <c r="B32" s="65"/>
      <c r="C32" s="81"/>
      <c r="D32" s="65"/>
      <c r="E32" s="65"/>
      <c r="F32" s="81"/>
    </row>
  </sheetData>
  <sheetProtection sheet="1"/>
  <mergeCells count="6">
    <mergeCell ref="A1:F1"/>
    <mergeCell ref="D4:E4"/>
    <mergeCell ref="A29:F29"/>
    <mergeCell ref="A30:F30"/>
    <mergeCell ref="A31:F31"/>
    <mergeCell ref="A32:F32"/>
  </mergeCells>
  <printOptions horizontalCentered="1"/>
  <pageMargins left="1.18" right="1.18" top="1.18" bottom="1.18" header="0.51" footer="0.51"/>
  <pageSetup paperSize="77" scale="83" pageOrder="overThenDown" orientation="landscape" blackAndWhite="1"/>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20" zoomScaleNormal="120" workbookViewId="0">
      <pane ySplit="4" topLeftCell="A5" activePane="bottomLeft" state="frozen"/>
      <selection/>
      <selection pane="bottomLeft" activeCell="A1" sqref="A1:F1"/>
    </sheetView>
  </sheetViews>
  <sheetFormatPr defaultColWidth="8" defaultRowHeight="14.25" customHeight="1" outlineLevelCol="5"/>
  <cols>
    <col min="1" max="1" width="11.8583333333333" style="49" customWidth="1"/>
    <col min="2" max="2" width="37.425" style="49" customWidth="1"/>
    <col min="3" max="3" width="25.5666666666667" style="49" customWidth="1"/>
    <col min="4" max="4" width="6.56666666666667" style="49" customWidth="1"/>
    <col min="5" max="5" width="38" style="49" customWidth="1"/>
    <col min="6" max="6" width="31.2833333333333" style="49" customWidth="1"/>
  </cols>
  <sheetData>
    <row r="1" ht="37.5" customHeight="1" spans="1:6">
      <c r="A1" s="2" t="s">
        <v>202</v>
      </c>
      <c r="B1" s="2"/>
      <c r="C1" s="2"/>
      <c r="D1" s="2"/>
      <c r="E1" s="2"/>
      <c r="F1" s="2"/>
    </row>
    <row r="2" s="82" customFormat="1" ht="15" customHeight="1" spans="1:6">
      <c r="A2" s="16"/>
      <c r="B2" s="3"/>
      <c r="C2" s="3"/>
      <c r="D2" s="3"/>
      <c r="E2" s="3"/>
      <c r="F2" s="16" t="s">
        <v>230</v>
      </c>
    </row>
    <row r="3" s="82" customFormat="1" ht="15" customHeight="1" spans="1:6">
      <c r="A3" s="4" t="s">
        <v>45</v>
      </c>
      <c r="B3" s="5" t="s">
        <v>3</v>
      </c>
      <c r="C3" s="122" t="s">
        <v>82</v>
      </c>
      <c r="D3" s="14" t="s">
        <v>46</v>
      </c>
      <c r="E3" s="1"/>
      <c r="F3" s="4" t="s">
        <v>47</v>
      </c>
    </row>
    <row r="4" s="82" customFormat="1" ht="20.25" customHeight="1" spans="1:6">
      <c r="A4" s="68" t="s">
        <v>204</v>
      </c>
      <c r="B4" s="68" t="s">
        <v>205</v>
      </c>
      <c r="C4" s="68" t="s">
        <v>206</v>
      </c>
      <c r="D4" s="68" t="s">
        <v>231</v>
      </c>
      <c r="E4" s="68" t="s">
        <v>205</v>
      </c>
      <c r="F4" s="68" t="s">
        <v>206</v>
      </c>
    </row>
    <row r="5" s="82" customFormat="1" ht="20.25" customHeight="1" spans="1:6">
      <c r="A5" s="38">
        <v>1</v>
      </c>
      <c r="B5" s="40" t="s">
        <v>232</v>
      </c>
      <c r="C5" s="41"/>
      <c r="D5" s="38">
        <v>26</v>
      </c>
      <c r="E5" s="40" t="s">
        <v>232</v>
      </c>
      <c r="F5" s="41"/>
    </row>
    <row r="6" s="82" customFormat="1" ht="20.25" customHeight="1" spans="1:6">
      <c r="A6" s="38">
        <v>2</v>
      </c>
      <c r="B6" s="40" t="s">
        <v>233</v>
      </c>
      <c r="C6" s="11"/>
      <c r="D6" s="38">
        <v>27</v>
      </c>
      <c r="E6" s="40" t="s">
        <v>234</v>
      </c>
      <c r="F6" s="10">
        <v>19.6</v>
      </c>
    </row>
    <row r="7" s="82" customFormat="1" ht="20.25" customHeight="1" spans="1:6">
      <c r="A7" s="38">
        <v>3</v>
      </c>
      <c r="B7" s="40" t="s">
        <v>235</v>
      </c>
      <c r="C7" s="11"/>
      <c r="D7" s="38">
        <v>28</v>
      </c>
      <c r="E7" s="40" t="s">
        <v>226</v>
      </c>
      <c r="F7" s="11"/>
    </row>
    <row r="8" s="82" customFormat="1" ht="20.25" customHeight="1" spans="1:6">
      <c r="A8" s="38">
        <v>4</v>
      </c>
      <c r="B8" s="40" t="s">
        <v>236</v>
      </c>
      <c r="C8" s="11"/>
      <c r="D8" s="38">
        <v>29</v>
      </c>
      <c r="E8" s="40" t="s">
        <v>213</v>
      </c>
      <c r="F8" s="11">
        <v>19.6</v>
      </c>
    </row>
    <row r="9" s="82" customFormat="1" ht="20.25" customHeight="1" spans="1:6">
      <c r="A9" s="38">
        <v>5</v>
      </c>
      <c r="B9" s="40" t="s">
        <v>237</v>
      </c>
      <c r="C9" s="11"/>
      <c r="D9" s="38">
        <v>30</v>
      </c>
      <c r="E9" s="40" t="s">
        <v>238</v>
      </c>
      <c r="F9" s="11"/>
    </row>
    <row r="10" s="82" customFormat="1" ht="20.25" customHeight="1" spans="1:6">
      <c r="A10" s="38">
        <v>6</v>
      </c>
      <c r="B10" s="91" t="s">
        <v>123</v>
      </c>
      <c r="C10" s="10">
        <f>ROUND(C6+C7+C8+C9,2)</f>
        <v>0</v>
      </c>
      <c r="D10" s="38">
        <v>31</v>
      </c>
      <c r="E10" s="91" t="s">
        <v>124</v>
      </c>
      <c r="F10" s="10">
        <f>ROUND(F6+F9,2)</f>
        <v>19.6</v>
      </c>
    </row>
    <row r="11" s="82" customFormat="1" ht="20.25" customHeight="1" spans="1:6">
      <c r="A11" s="38">
        <v>7</v>
      </c>
      <c r="B11" s="40" t="s">
        <v>239</v>
      </c>
      <c r="C11" s="11">
        <v>19.6</v>
      </c>
      <c r="D11" s="38">
        <v>32</v>
      </c>
      <c r="E11" s="40" t="s">
        <v>240</v>
      </c>
      <c r="F11" s="11"/>
    </row>
    <row r="12" s="82" customFormat="1" ht="20.25" customHeight="1" spans="1:6">
      <c r="A12" s="38">
        <v>8</v>
      </c>
      <c r="B12" s="40" t="s">
        <v>241</v>
      </c>
      <c r="C12" s="11"/>
      <c r="D12" s="38">
        <v>33</v>
      </c>
      <c r="E12" s="40" t="s">
        <v>242</v>
      </c>
      <c r="F12" s="11"/>
    </row>
    <row r="13" s="82" customFormat="1" ht="20.25" customHeight="1" spans="1:6">
      <c r="A13" s="38">
        <v>9</v>
      </c>
      <c r="B13" s="91" t="s">
        <v>129</v>
      </c>
      <c r="C13" s="10">
        <f>ROUND(C10+C11+C12,2)</f>
        <v>19.6</v>
      </c>
      <c r="D13" s="38">
        <v>34</v>
      </c>
      <c r="E13" s="91" t="s">
        <v>130</v>
      </c>
      <c r="F13" s="10">
        <f>ROUND(F10+F11+F12,2)</f>
        <v>19.6</v>
      </c>
    </row>
    <row r="14" s="82" customFormat="1" ht="20.25" customHeight="1" spans="1:6">
      <c r="A14" s="38">
        <v>10</v>
      </c>
      <c r="B14" s="40" t="s">
        <v>243</v>
      </c>
      <c r="C14" s="11">
        <v>0</v>
      </c>
      <c r="D14" s="38">
        <v>35</v>
      </c>
      <c r="E14" s="91" t="s">
        <v>131</v>
      </c>
      <c r="F14" s="10">
        <f>ROUND(C13-F13,2)</f>
        <v>0</v>
      </c>
    </row>
    <row r="15" s="82" customFormat="1" ht="20.25" customHeight="1" spans="1:6">
      <c r="A15" s="38">
        <v>11</v>
      </c>
      <c r="B15" s="123"/>
      <c r="C15" s="123"/>
      <c r="D15" s="38">
        <v>36</v>
      </c>
      <c r="E15" s="40" t="s">
        <v>244</v>
      </c>
      <c r="F15" s="10">
        <f>ROUND(C14+F14,2)</f>
        <v>0</v>
      </c>
    </row>
    <row r="16" s="82" customFormat="1" ht="37.5" customHeight="1" spans="1:6">
      <c r="A16" s="38">
        <v>12</v>
      </c>
      <c r="B16" s="124" t="s">
        <v>245</v>
      </c>
      <c r="C16" s="125"/>
      <c r="D16" s="38">
        <v>37</v>
      </c>
      <c r="E16" s="124" t="s">
        <v>245</v>
      </c>
      <c r="F16" s="125"/>
    </row>
    <row r="17" s="82" customFormat="1" ht="20.25" customHeight="1" spans="1:6">
      <c r="A17" s="38">
        <v>13</v>
      </c>
      <c r="B17" s="40" t="s">
        <v>246</v>
      </c>
      <c r="C17" s="11">
        <v>1035860</v>
      </c>
      <c r="D17" s="38">
        <v>38</v>
      </c>
      <c r="E17" s="40" t="s">
        <v>247</v>
      </c>
      <c r="F17" s="10">
        <f>ROUND(F18+F19+F20,2)</f>
        <v>0</v>
      </c>
    </row>
    <row r="18" s="82" customFormat="1" ht="20.25" customHeight="1" spans="1:6">
      <c r="A18" s="38">
        <v>14</v>
      </c>
      <c r="B18" s="40" t="s">
        <v>248</v>
      </c>
      <c r="C18" s="11">
        <v>309789</v>
      </c>
      <c r="D18" s="38">
        <v>39</v>
      </c>
      <c r="E18" s="40" t="s">
        <v>211</v>
      </c>
      <c r="F18" s="11"/>
    </row>
    <row r="19" s="82" customFormat="1" ht="20.25" customHeight="1" spans="1:6">
      <c r="A19" s="38">
        <v>15</v>
      </c>
      <c r="B19" s="40" t="s">
        <v>249</v>
      </c>
      <c r="C19" s="11">
        <v>726071</v>
      </c>
      <c r="D19" s="38">
        <v>40</v>
      </c>
      <c r="E19" s="40" t="s">
        <v>213</v>
      </c>
      <c r="F19" s="11"/>
    </row>
    <row r="20" s="82" customFormat="1" ht="20.25" customHeight="1" spans="1:6">
      <c r="A20" s="38">
        <v>16</v>
      </c>
      <c r="B20" s="40" t="s">
        <v>250</v>
      </c>
      <c r="C20" s="11"/>
      <c r="D20" s="38">
        <v>41</v>
      </c>
      <c r="E20" s="40" t="s">
        <v>215</v>
      </c>
      <c r="F20" s="11"/>
    </row>
    <row r="21" s="82" customFormat="1" ht="20.25" customHeight="1" spans="1:6">
      <c r="A21" s="38">
        <v>17</v>
      </c>
      <c r="B21" s="40" t="s">
        <v>235</v>
      </c>
      <c r="C21" s="11"/>
      <c r="D21" s="38">
        <v>42</v>
      </c>
      <c r="E21" s="40" t="s">
        <v>238</v>
      </c>
      <c r="F21" s="11"/>
    </row>
    <row r="22" s="82" customFormat="1" ht="20.25" customHeight="1" spans="1:6">
      <c r="A22" s="38">
        <v>18</v>
      </c>
      <c r="B22" s="40" t="s">
        <v>236</v>
      </c>
      <c r="C22" s="11"/>
      <c r="D22" s="38">
        <v>43</v>
      </c>
      <c r="E22" s="123"/>
      <c r="F22" s="11"/>
    </row>
    <row r="23" s="82" customFormat="1" ht="20.25" customHeight="1" spans="1:6">
      <c r="A23" s="38">
        <v>19</v>
      </c>
      <c r="B23" s="40" t="s">
        <v>237</v>
      </c>
      <c r="C23" s="11"/>
      <c r="D23" s="38">
        <v>44</v>
      </c>
      <c r="E23" s="123"/>
      <c r="F23" s="11"/>
    </row>
    <row r="24" s="82" customFormat="1" ht="20.25" customHeight="1" spans="1:6">
      <c r="A24" s="38">
        <v>20</v>
      </c>
      <c r="B24" s="91" t="s">
        <v>123</v>
      </c>
      <c r="C24" s="10">
        <f>ROUND(C17+C21+C22+C23,2)</f>
        <v>1035860</v>
      </c>
      <c r="D24" s="38">
        <v>45</v>
      </c>
      <c r="E24" s="91" t="s">
        <v>124</v>
      </c>
      <c r="F24" s="10">
        <f>ROUND(F17+F21,2)</f>
        <v>0</v>
      </c>
    </row>
    <row r="25" s="82" customFormat="1" ht="20.25" customHeight="1" spans="1:6">
      <c r="A25" s="38">
        <v>21</v>
      </c>
      <c r="B25" s="40" t="s">
        <v>239</v>
      </c>
      <c r="C25" s="11"/>
      <c r="D25" s="38">
        <v>46</v>
      </c>
      <c r="E25" s="40" t="s">
        <v>240</v>
      </c>
      <c r="F25" s="11"/>
    </row>
    <row r="26" s="82" customFormat="1" ht="20.25" customHeight="1" spans="1:6">
      <c r="A26" s="38">
        <v>22</v>
      </c>
      <c r="B26" s="40" t="s">
        <v>251</v>
      </c>
      <c r="C26" s="11"/>
      <c r="D26" s="38">
        <v>47</v>
      </c>
      <c r="E26" s="40" t="s">
        <v>242</v>
      </c>
      <c r="F26" s="11">
        <v>1035860</v>
      </c>
    </row>
    <row r="27" s="82" customFormat="1" ht="20.25" customHeight="1" spans="1:6">
      <c r="A27" s="38">
        <v>23</v>
      </c>
      <c r="B27" s="91" t="s">
        <v>129</v>
      </c>
      <c r="C27" s="10">
        <f>ROUND(C24+C25+C26,2)</f>
        <v>1035860</v>
      </c>
      <c r="D27" s="38">
        <v>48</v>
      </c>
      <c r="E27" s="91" t="s">
        <v>130</v>
      </c>
      <c r="F27" s="10">
        <f>ROUND(F24+F25+F26,2)</f>
        <v>1035860</v>
      </c>
    </row>
    <row r="28" s="82" customFormat="1" ht="20.25" customHeight="1" spans="1:6">
      <c r="A28" s="38">
        <v>24</v>
      </c>
      <c r="B28" s="40" t="s">
        <v>243</v>
      </c>
      <c r="C28" s="75">
        <v>0</v>
      </c>
      <c r="D28" s="38">
        <v>49</v>
      </c>
      <c r="E28" s="91" t="s">
        <v>131</v>
      </c>
      <c r="F28" s="10">
        <f>ROUND(C27-F27,2)</f>
        <v>0</v>
      </c>
    </row>
    <row r="29" s="82" customFormat="1" ht="20.25" customHeight="1" spans="1:6">
      <c r="A29" s="38">
        <v>25</v>
      </c>
      <c r="B29" s="123"/>
      <c r="C29" s="92"/>
      <c r="D29" s="38">
        <v>50</v>
      </c>
      <c r="E29" s="40" t="s">
        <v>244</v>
      </c>
      <c r="F29" s="10">
        <f>ROUND(C28+F28,2)</f>
        <v>0</v>
      </c>
    </row>
    <row r="30" s="82" customFormat="1" ht="15.75" customHeight="1" spans="1:6">
      <c r="A30" s="69" t="s">
        <v>252</v>
      </c>
      <c r="B30" s="69"/>
      <c r="C30" s="80"/>
      <c r="D30" s="69"/>
      <c r="E30" s="69"/>
      <c r="F30" s="80"/>
    </row>
    <row r="31" s="82" customFormat="1" ht="16.5" customHeight="1" spans="1:6">
      <c r="A31" s="14" t="s">
        <v>253</v>
      </c>
      <c r="B31" s="14"/>
      <c r="C31" s="106"/>
      <c r="D31" s="14"/>
      <c r="E31" s="14"/>
      <c r="F31" s="106"/>
    </row>
    <row r="32" ht="29.25" customHeight="1" spans="1:6">
      <c r="A32" s="65"/>
      <c r="B32" s="65"/>
      <c r="C32" s="81"/>
      <c r="D32" s="65"/>
      <c r="E32" s="65"/>
      <c r="F32" s="81"/>
    </row>
  </sheetData>
  <sheetProtection sheet="1"/>
  <mergeCells count="4">
    <mergeCell ref="A1:F1"/>
    <mergeCell ref="A30:F30"/>
    <mergeCell ref="A31:F31"/>
    <mergeCell ref="A32:F32"/>
  </mergeCells>
  <printOptions horizontalCentered="1"/>
  <pageMargins left="1.18" right="1.18" top="1.18" bottom="1.18" header="0.51" footer="0.51"/>
  <pageSetup paperSize="77" scale="80" pageOrder="overThenDown" orientation="landscape" blackAndWhite="1"/>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pane ySplit="5" topLeftCell="A6" activePane="bottomLeft" state="frozen"/>
      <selection/>
      <selection pane="bottomLeft" activeCell="A1" sqref="A1:F1"/>
    </sheetView>
  </sheetViews>
  <sheetFormatPr defaultColWidth="8" defaultRowHeight="14.25" customHeight="1" outlineLevelCol="6"/>
  <cols>
    <col min="1" max="1" width="10.7083333333333" style="111" customWidth="1"/>
    <col min="2" max="2" width="25.7083333333333" style="111" customWidth="1"/>
    <col min="3" max="3" width="28.7083333333333" style="111" customWidth="1"/>
    <col min="4" max="4" width="7.425" style="111" customWidth="1"/>
    <col min="5" max="5" width="27.5666666666667" style="111" customWidth="1"/>
    <col min="6" max="6" width="28.7083333333333" style="111" customWidth="1"/>
    <col min="7" max="7" width="8" style="112" customWidth="1"/>
  </cols>
  <sheetData>
    <row r="1" ht="37.5" customHeight="1" spans="1:6">
      <c r="A1" s="2" t="s">
        <v>254</v>
      </c>
      <c r="B1" s="2"/>
      <c r="C1" s="2"/>
      <c r="D1" s="2"/>
      <c r="E1" s="2"/>
      <c r="F1" s="2"/>
    </row>
    <row r="2" s="110" customFormat="1" ht="15" customHeight="1" spans="1:6">
      <c r="A2" s="113"/>
      <c r="B2" s="113"/>
      <c r="C2" s="113"/>
      <c r="D2" s="15"/>
      <c r="E2" s="113"/>
      <c r="F2" s="16" t="s">
        <v>255</v>
      </c>
    </row>
    <row r="3" s="110" customFormat="1" ht="15" customHeight="1" spans="1:6">
      <c r="A3" s="15" t="s">
        <v>45</v>
      </c>
      <c r="B3" s="114" t="s">
        <v>3</v>
      </c>
      <c r="C3" s="16" t="s">
        <v>82</v>
      </c>
      <c r="D3" s="15" t="s">
        <v>46</v>
      </c>
      <c r="E3" s="114"/>
      <c r="F3" s="16" t="s">
        <v>47</v>
      </c>
    </row>
    <row r="4" s="110" customFormat="1" ht="15" customHeight="1" spans="1:6">
      <c r="A4" s="38" t="s">
        <v>86</v>
      </c>
      <c r="B4" s="38" t="s">
        <v>143</v>
      </c>
      <c r="C4" s="38" t="s">
        <v>144</v>
      </c>
      <c r="D4" s="38" t="s">
        <v>86</v>
      </c>
      <c r="E4" s="38" t="s">
        <v>143</v>
      </c>
      <c r="F4" s="38" t="s">
        <v>145</v>
      </c>
    </row>
    <row r="5" s="110" customFormat="1" ht="15" customHeight="1" spans="1:6">
      <c r="A5" s="38"/>
      <c r="B5" s="115"/>
      <c r="C5" s="38" t="s">
        <v>146</v>
      </c>
      <c r="D5" s="38"/>
      <c r="E5" s="115"/>
      <c r="F5" s="38" t="s">
        <v>146</v>
      </c>
    </row>
    <row r="6" s="110" customFormat="1" ht="25.5" customHeight="1" spans="1:6">
      <c r="A6" s="38" t="s">
        <v>52</v>
      </c>
      <c r="B6" s="40" t="s">
        <v>147</v>
      </c>
      <c r="C6" s="75"/>
      <c r="D6" s="38">
        <v>26</v>
      </c>
      <c r="E6" s="40" t="s">
        <v>148</v>
      </c>
      <c r="F6" s="75"/>
    </row>
    <row r="7" s="110" customFormat="1" ht="25.5" customHeight="1" spans="1:6">
      <c r="A7" s="38" t="s">
        <v>54</v>
      </c>
      <c r="B7" s="40" t="s">
        <v>149</v>
      </c>
      <c r="C7" s="75"/>
      <c r="D7" s="38">
        <v>27</v>
      </c>
      <c r="E7" s="40" t="s">
        <v>256</v>
      </c>
      <c r="F7" s="75"/>
    </row>
    <row r="8" s="110" customFormat="1" ht="25.5" customHeight="1" spans="1:6">
      <c r="A8" s="38" t="s">
        <v>56</v>
      </c>
      <c r="B8" s="40" t="s">
        <v>153</v>
      </c>
      <c r="C8" s="75"/>
      <c r="D8" s="38">
        <v>28</v>
      </c>
      <c r="E8" s="40" t="s">
        <v>257</v>
      </c>
      <c r="F8" s="75"/>
    </row>
    <row r="9" s="110" customFormat="1" ht="25.5" customHeight="1" spans="1:6">
      <c r="A9" s="38" t="s">
        <v>58</v>
      </c>
      <c r="B9" s="40" t="s">
        <v>155</v>
      </c>
      <c r="C9" s="75"/>
      <c r="D9" s="38">
        <v>29</v>
      </c>
      <c r="E9" s="40" t="s">
        <v>258</v>
      </c>
      <c r="F9" s="75"/>
    </row>
    <row r="10" s="110" customFormat="1" ht="25.5" customHeight="1" spans="1:6">
      <c r="A10" s="38" t="s">
        <v>60</v>
      </c>
      <c r="B10" s="40" t="s">
        <v>157</v>
      </c>
      <c r="C10" s="75"/>
      <c r="D10" s="38">
        <v>30</v>
      </c>
      <c r="E10" s="116"/>
      <c r="F10" s="117"/>
    </row>
    <row r="11" s="110" customFormat="1" ht="15" customHeight="1" spans="1:6">
      <c r="A11" s="38" t="s">
        <v>62</v>
      </c>
      <c r="B11" s="116"/>
      <c r="C11" s="117"/>
      <c r="D11" s="38" t="s">
        <v>259</v>
      </c>
      <c r="E11" s="116"/>
      <c r="F11" s="117"/>
    </row>
    <row r="12" s="110" customFormat="1" ht="15" customHeight="1" spans="1:6">
      <c r="A12" s="38" t="s">
        <v>64</v>
      </c>
      <c r="B12" s="116"/>
      <c r="C12" s="117"/>
      <c r="D12" s="38" t="s">
        <v>159</v>
      </c>
      <c r="E12" s="116"/>
      <c r="F12" s="117"/>
    </row>
    <row r="13" s="110" customFormat="1" ht="15" customHeight="1" spans="1:6">
      <c r="A13" s="38" t="s">
        <v>66</v>
      </c>
      <c r="B13" s="116"/>
      <c r="C13" s="117"/>
      <c r="D13" s="38" t="s">
        <v>161</v>
      </c>
      <c r="E13" s="116"/>
      <c r="F13" s="117"/>
    </row>
    <row r="14" s="110" customFormat="1" ht="15" customHeight="1" spans="1:6">
      <c r="A14" s="38" t="s">
        <v>68</v>
      </c>
      <c r="B14" s="116"/>
      <c r="C14" s="117"/>
      <c r="D14" s="38" t="s">
        <v>163</v>
      </c>
      <c r="E14" s="116"/>
      <c r="F14" s="117"/>
    </row>
    <row r="15" s="110" customFormat="1" ht="15" customHeight="1" spans="1:6">
      <c r="A15" s="38" t="s">
        <v>70</v>
      </c>
      <c r="B15" s="116"/>
      <c r="C15" s="117"/>
      <c r="D15" s="38" t="s">
        <v>164</v>
      </c>
      <c r="E15" s="116"/>
      <c r="F15" s="117"/>
    </row>
    <row r="16" s="110" customFormat="1" ht="15" customHeight="1" spans="1:6">
      <c r="A16" s="38" t="s">
        <v>72</v>
      </c>
      <c r="B16" s="116"/>
      <c r="C16" s="117"/>
      <c r="D16" s="38" t="s">
        <v>165</v>
      </c>
      <c r="E16" s="116"/>
      <c r="F16" s="117"/>
    </row>
    <row r="17" s="110" customFormat="1" ht="15" customHeight="1" spans="1:6">
      <c r="A17" s="38" t="s">
        <v>74</v>
      </c>
      <c r="B17" s="116"/>
      <c r="C17" s="117"/>
      <c r="D17" s="38" t="s">
        <v>166</v>
      </c>
      <c r="E17" s="116"/>
      <c r="F17" s="117"/>
    </row>
    <row r="18" s="110" customFormat="1" ht="15" customHeight="1" spans="1:6">
      <c r="A18" s="38" t="s">
        <v>76</v>
      </c>
      <c r="B18" s="116"/>
      <c r="C18" s="117"/>
      <c r="D18" s="38" t="s">
        <v>167</v>
      </c>
      <c r="E18" s="116"/>
      <c r="F18" s="117"/>
    </row>
    <row r="19" s="110" customFormat="1" ht="15" customHeight="1" spans="1:6">
      <c r="A19" s="38" t="s">
        <v>168</v>
      </c>
      <c r="B19" s="116"/>
      <c r="C19" s="117"/>
      <c r="D19" s="38" t="s">
        <v>169</v>
      </c>
      <c r="E19" s="116"/>
      <c r="F19" s="117"/>
    </row>
    <row r="20" s="110" customFormat="1" ht="15" customHeight="1" spans="1:6">
      <c r="A20" s="38" t="s">
        <v>170</v>
      </c>
      <c r="B20" s="116"/>
      <c r="C20" s="117"/>
      <c r="D20" s="38" t="s">
        <v>171</v>
      </c>
      <c r="E20" s="116"/>
      <c r="F20" s="117"/>
    </row>
    <row r="21" s="110" customFormat="1" ht="15" customHeight="1" spans="1:6">
      <c r="A21" s="38" t="s">
        <v>172</v>
      </c>
      <c r="B21" s="116"/>
      <c r="C21" s="117"/>
      <c r="D21" s="38" t="s">
        <v>173</v>
      </c>
      <c r="E21" s="116"/>
      <c r="F21" s="117"/>
    </row>
    <row r="22" s="110" customFormat="1" ht="15" customHeight="1" spans="1:6">
      <c r="A22" s="38" t="s">
        <v>174</v>
      </c>
      <c r="B22" s="116"/>
      <c r="C22" s="117"/>
      <c r="D22" s="38" t="s">
        <v>175</v>
      </c>
      <c r="E22" s="116"/>
      <c r="F22" s="117"/>
    </row>
    <row r="23" s="110" customFormat="1" ht="15" customHeight="1" spans="1:6">
      <c r="A23" s="38" t="s">
        <v>176</v>
      </c>
      <c r="B23" s="116"/>
      <c r="C23" s="117"/>
      <c r="D23" s="38" t="s">
        <v>177</v>
      </c>
      <c r="E23" s="116"/>
      <c r="F23" s="117"/>
    </row>
    <row r="24" s="110" customFormat="1" ht="15" customHeight="1" spans="1:6">
      <c r="A24" s="38" t="s">
        <v>178</v>
      </c>
      <c r="B24" s="116"/>
      <c r="C24" s="117"/>
      <c r="D24" s="38" t="s">
        <v>179</v>
      </c>
      <c r="E24" s="116"/>
      <c r="F24" s="117"/>
    </row>
    <row r="25" s="110" customFormat="1" ht="15" customHeight="1" spans="1:6">
      <c r="A25" s="38" t="s">
        <v>180</v>
      </c>
      <c r="B25" s="116"/>
      <c r="C25" s="117"/>
      <c r="D25" s="38" t="s">
        <v>181</v>
      </c>
      <c r="E25" s="116"/>
      <c r="F25" s="117"/>
    </row>
    <row r="26" s="110" customFormat="1" ht="15" customHeight="1" spans="1:6">
      <c r="A26" s="38" t="s">
        <v>182</v>
      </c>
      <c r="B26" s="116"/>
      <c r="C26" s="117"/>
      <c r="D26" s="38" t="s">
        <v>183</v>
      </c>
      <c r="E26" s="116"/>
      <c r="F26" s="117"/>
    </row>
    <row r="27" s="110" customFormat="1" ht="15" customHeight="1" spans="1:6">
      <c r="A27" s="38" t="s">
        <v>184</v>
      </c>
      <c r="B27" s="116"/>
      <c r="C27" s="117"/>
      <c r="D27" s="38" t="s">
        <v>185</v>
      </c>
      <c r="E27" s="116"/>
      <c r="F27" s="117"/>
    </row>
    <row r="28" s="110" customFormat="1" ht="15" customHeight="1" spans="1:6">
      <c r="A28" s="38" t="s">
        <v>186</v>
      </c>
      <c r="B28" s="116"/>
      <c r="C28" s="117"/>
      <c r="D28" s="38" t="s">
        <v>187</v>
      </c>
      <c r="E28" s="116"/>
      <c r="F28" s="117"/>
    </row>
    <row r="29" s="110" customFormat="1" ht="15" customHeight="1" spans="1:6">
      <c r="A29" s="38" t="s">
        <v>188</v>
      </c>
      <c r="B29" s="116"/>
      <c r="C29" s="117"/>
      <c r="D29" s="38" t="s">
        <v>189</v>
      </c>
      <c r="E29" s="116"/>
      <c r="F29" s="117"/>
    </row>
    <row r="30" s="110" customFormat="1" ht="24" customHeight="1" spans="1:6">
      <c r="A30" s="38" t="s">
        <v>190</v>
      </c>
      <c r="B30" s="38" t="s">
        <v>191</v>
      </c>
      <c r="C30" s="118">
        <f>ROUND(C6+C7+C8+C9+C10,2)</f>
        <v>0</v>
      </c>
      <c r="D30" s="38" t="s">
        <v>192</v>
      </c>
      <c r="E30" s="38" t="s">
        <v>191</v>
      </c>
      <c r="F30" s="118">
        <f>ROUND(F6+F7+F8+F9,2)</f>
        <v>0</v>
      </c>
    </row>
    <row r="31" s="110" customFormat="1" ht="13.5" customHeight="1" spans="1:6">
      <c r="A31" s="119" t="s">
        <v>260</v>
      </c>
      <c r="B31" s="119"/>
      <c r="C31" s="119"/>
      <c r="D31" s="119"/>
      <c r="E31" s="119"/>
      <c r="F31" s="119"/>
    </row>
    <row r="32" ht="13.5" customHeight="1" spans="1:6">
      <c r="A32" s="120"/>
      <c r="B32" s="120"/>
      <c r="C32" s="120"/>
      <c r="D32" s="120"/>
      <c r="E32" s="120"/>
      <c r="F32" s="120"/>
    </row>
    <row r="33" ht="13.5" customHeight="1" spans="1:6">
      <c r="A33" s="120" t="s">
        <v>140</v>
      </c>
      <c r="B33" s="120"/>
      <c r="C33" s="120"/>
      <c r="D33" s="120"/>
      <c r="E33" s="120"/>
      <c r="F33" s="120"/>
    </row>
    <row r="34" customHeight="1" spans="2:7">
      <c r="B34" s="120"/>
      <c r="C34" s="121"/>
      <c r="D34" s="120"/>
      <c r="E34" s="120"/>
      <c r="F34" s="121"/>
      <c r="G34" s="120"/>
    </row>
  </sheetData>
  <sheetProtection sheet="1"/>
  <mergeCells count="9">
    <mergeCell ref="A1:F1"/>
    <mergeCell ref="A31:F31"/>
    <mergeCell ref="A32:F32"/>
    <mergeCell ref="A33:F33"/>
    <mergeCell ref="B34:G34"/>
    <mergeCell ref="A4:A5"/>
    <mergeCell ref="B4:B5"/>
    <mergeCell ref="D4:D5"/>
    <mergeCell ref="E4:E5"/>
  </mergeCells>
  <printOptions horizontalCentered="1"/>
  <pageMargins left="1.18" right="1.18" top="1.18" bottom="1.18" header="0.51" footer="0.51"/>
  <pageSetup paperSize="77" scale="80" pageOrder="overThenDown" orientation="landscape" blackAndWhite="1"/>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封面2025jb</vt:lpstr>
      <vt:lpstr>目录2025jb</vt:lpstr>
      <vt:lpstr>医疗资2025jb01</vt:lpstr>
      <vt:lpstr>医疗收支2025jb02</vt:lpstr>
      <vt:lpstr>医疗暂2025jb03</vt:lpstr>
      <vt:lpstr>其医资2025jb04</vt:lpstr>
      <vt:lpstr>其医收支2025jb05-1</vt:lpstr>
      <vt:lpstr>其医收支2025jb05-2</vt:lpstr>
      <vt:lpstr>其医暂2025jb06</vt:lpstr>
      <vt:lpstr>居民资2025jb07</vt:lpstr>
      <vt:lpstr>居民收支2025jb08</vt:lpstr>
      <vt:lpstr>居民医疗暂2025jb09</vt:lpstr>
      <vt:lpstr>医疗救助资产负债表2025jb10</vt:lpstr>
      <vt:lpstr>医疗救助收支表2025jb11</vt:lpstr>
      <vt:lpstr>补充资料表一2025jbb01</vt:lpstr>
      <vt:lpstr>补充资料表二2025jbb02</vt:lpstr>
      <vt:lpstr>补充资料表三2025jbb03</vt:lpstr>
      <vt:lpstr>补充资料表四2025jbb04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转身、未来</cp:lastModifiedBy>
  <dcterms:created xsi:type="dcterms:W3CDTF">2026-03-26T08:52:25Z</dcterms:created>
  <dcterms:modified xsi:type="dcterms:W3CDTF">2026-03-26T08:52:32Z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9F6A91F966380C154C83C469B4297262_42</vt:lpwstr>
  </property>
  <property fmtid="{D5CDD505-2E9C-101B-9397-08002B2CF9AE}" pid="3" name="KSOProductBuildVer">
    <vt:lpwstr>2052-12.8.2.1119</vt:lpwstr>
  </property>
</Properties>
</file>